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15600" windowHeight="11760"/>
  </bookViews>
  <sheets>
    <sheet name="2018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67" i="1"/>
  <c r="D67" i="1"/>
  <c r="E71" i="1"/>
  <c r="D191" i="1"/>
  <c r="D183" i="1"/>
  <c r="D71" i="1"/>
  <c r="D25" i="1"/>
  <c r="E147" i="1"/>
  <c r="E191" i="1"/>
  <c r="D198" i="1"/>
  <c r="D81" i="1"/>
  <c r="E201" i="1"/>
  <c r="E155" i="1"/>
  <c r="E118" i="1"/>
  <c r="D118" i="1"/>
  <c r="E42" i="1"/>
  <c r="D201" i="1"/>
  <c r="E174" i="1"/>
  <c r="D174" i="1"/>
  <c r="D155" i="1"/>
  <c r="D139" i="1"/>
  <c r="E138" i="1"/>
  <c r="D137" i="1"/>
  <c r="E137" i="1"/>
  <c r="E139" i="1"/>
  <c r="E135" i="1"/>
  <c r="E136" i="1"/>
  <c r="E121" i="1"/>
  <c r="D121" i="1"/>
  <c r="D42" i="1"/>
  <c r="D36" i="1"/>
  <c r="D37" i="1"/>
  <c r="D38" i="1"/>
  <c r="E29" i="1"/>
  <c r="E198" i="1"/>
  <c r="E182" i="1"/>
  <c r="D182" i="1"/>
  <c r="E180" i="1"/>
  <c r="D180" i="1"/>
  <c r="E178" i="1"/>
  <c r="D178" i="1"/>
  <c r="E176" i="1"/>
  <c r="D176" i="1"/>
  <c r="D172" i="1"/>
  <c r="E171" i="1"/>
  <c r="D171" i="1"/>
  <c r="E169" i="1"/>
  <c r="D169" i="1"/>
  <c r="E167" i="1"/>
  <c r="D167" i="1"/>
  <c r="E165" i="1"/>
  <c r="D165" i="1"/>
  <c r="E163" i="1"/>
  <c r="D163" i="1"/>
  <c r="E161" i="1"/>
  <c r="D161" i="1"/>
  <c r="E159" i="1"/>
  <c r="D159" i="1"/>
  <c r="E157" i="1"/>
  <c r="D157" i="1"/>
  <c r="E153" i="1"/>
  <c r="D153" i="1"/>
  <c r="E151" i="1"/>
  <c r="D151" i="1"/>
  <c r="E149" i="1"/>
  <c r="D149" i="1"/>
  <c r="D145" i="1"/>
  <c r="D147" i="1"/>
  <c r="D143" i="1"/>
  <c r="D141" i="1"/>
  <c r="E145" i="1"/>
  <c r="E129" i="1"/>
  <c r="E127" i="1"/>
  <c r="E125" i="1"/>
  <c r="E123" i="1"/>
  <c r="D132" i="1"/>
  <c r="E132" i="1"/>
  <c r="D134" i="1"/>
  <c r="E134" i="1"/>
  <c r="E119" i="1"/>
  <c r="E116" i="1"/>
  <c r="E131" i="1"/>
  <c r="E133" i="1"/>
  <c r="D129" i="1"/>
  <c r="D127" i="1"/>
  <c r="D125" i="1"/>
  <c r="D123" i="1"/>
  <c r="D116" i="1"/>
  <c r="E114" i="1"/>
  <c r="D114" i="1"/>
  <c r="E112" i="1"/>
  <c r="D112" i="1"/>
  <c r="E110" i="1"/>
  <c r="D110" i="1"/>
  <c r="E108" i="1"/>
  <c r="D108" i="1"/>
  <c r="E106" i="1"/>
  <c r="D106" i="1"/>
  <c r="E104" i="1"/>
  <c r="D104" i="1"/>
  <c r="E102" i="1"/>
  <c r="D102" i="1"/>
  <c r="E100" i="1"/>
  <c r="D100" i="1"/>
  <c r="E98" i="1"/>
  <c r="D98" i="1"/>
  <c r="E96" i="1"/>
  <c r="D96" i="1"/>
  <c r="D92" i="1"/>
  <c r="E92" i="1"/>
  <c r="D90" i="1"/>
  <c r="E90" i="1"/>
  <c r="D94" i="1"/>
  <c r="E94" i="1"/>
  <c r="E76" i="1"/>
  <c r="D76" i="1"/>
  <c r="D33" i="1"/>
  <c r="E33" i="1"/>
  <c r="E32" i="1"/>
  <c r="D31" i="1"/>
  <c r="E31" i="1"/>
  <c r="E30" i="1"/>
  <c r="E88" i="1"/>
  <c r="D88" i="1"/>
  <c r="E86" i="1"/>
  <c r="D74" i="1"/>
  <c r="D44" i="1"/>
  <c r="D40" i="1"/>
  <c r="D29" i="1"/>
  <c r="D86" i="1"/>
  <c r="E84" i="1"/>
  <c r="E81" i="1"/>
  <c r="E74" i="1"/>
  <c r="E46" i="1"/>
  <c r="E44" i="1"/>
  <c r="E40" i="1"/>
  <c r="D84" i="1"/>
  <c r="D46" i="1"/>
  <c r="E172" i="1"/>
  <c r="E143" i="1"/>
  <c r="E141" i="1"/>
  <c r="D135" i="1"/>
  <c r="E130" i="1"/>
  <c r="D130" i="1"/>
  <c r="E6" i="1"/>
  <c r="E4" i="1"/>
  <c r="D6" i="1"/>
  <c r="D4" i="1"/>
  <c r="D193" i="1"/>
  <c r="E193" i="1"/>
</calcChain>
</file>

<file path=xl/sharedStrings.xml><?xml version="1.0" encoding="utf-8"?>
<sst xmlns="http://schemas.openxmlformats.org/spreadsheetml/2006/main" count="233" uniqueCount="166">
  <si>
    <t>Výroční zpráva o hospodaření školy 2018</t>
  </si>
  <si>
    <t>Rozbor hospodaření</t>
  </si>
  <si>
    <t>hlavní činnost</t>
  </si>
  <si>
    <t>doplňková činnost</t>
  </si>
  <si>
    <t>A.</t>
  </si>
  <si>
    <t>Náklady celkem</t>
  </si>
  <si>
    <t>I.</t>
  </si>
  <si>
    <t>Náklady z činnosti</t>
  </si>
  <si>
    <t>čistící materiál</t>
  </si>
  <si>
    <t>kancelářský materiál</t>
  </si>
  <si>
    <t>technický materiál</t>
  </si>
  <si>
    <t>výtvarný materiál</t>
  </si>
  <si>
    <t>materiál na zabezpečení akce</t>
  </si>
  <si>
    <t>drobný hmotný majetek A</t>
  </si>
  <si>
    <t>drobný hmotný majetek B</t>
  </si>
  <si>
    <t>ochranné pomůcky</t>
  </si>
  <si>
    <t>nádobí</t>
  </si>
  <si>
    <t>učebnice</t>
  </si>
  <si>
    <t>školní potřeby</t>
  </si>
  <si>
    <t>učební pomůcky</t>
  </si>
  <si>
    <t>knihy do žákovské knihovny</t>
  </si>
  <si>
    <t>elektronika počítače</t>
  </si>
  <si>
    <t>palivo</t>
  </si>
  <si>
    <t>potraviny</t>
  </si>
  <si>
    <t>ostatní materiál</t>
  </si>
  <si>
    <t>spotřeba materiálu</t>
  </si>
  <si>
    <t>elektrická energie</t>
  </si>
  <si>
    <t>spotřeba vody</t>
  </si>
  <si>
    <t>plyn</t>
  </si>
  <si>
    <t>spotřeba energie</t>
  </si>
  <si>
    <t>spotřeba jiných neskladovatelných dodávek</t>
  </si>
  <si>
    <t>prodané zboží</t>
  </si>
  <si>
    <t>aktivace dlouhodobého majetku</t>
  </si>
  <si>
    <t>aktivace oběžného majetku</t>
  </si>
  <si>
    <t>změna stavu zásob vlastní výroby</t>
  </si>
  <si>
    <t>opravy a udržování</t>
  </si>
  <si>
    <t>cestovné</t>
  </si>
  <si>
    <t>náklady na reprezentaci</t>
  </si>
  <si>
    <t xml:space="preserve"> -   Kč </t>
  </si>
  <si>
    <t>aktivace vnitroorganizačních služeb</t>
  </si>
  <si>
    <t>poštovné</t>
  </si>
  <si>
    <t>plavání</t>
  </si>
  <si>
    <t>telefonní poplatky</t>
  </si>
  <si>
    <t>technická podpora a servis</t>
  </si>
  <si>
    <t>programy</t>
  </si>
  <si>
    <t>vzdálená servisní podpora VIS</t>
  </si>
  <si>
    <t>náklady na softwarové služby</t>
  </si>
  <si>
    <t>aktualizace příruček</t>
  </si>
  <si>
    <t>jízdné, přeprava žáků</t>
  </si>
  <si>
    <t>aktualizace směrnic</t>
  </si>
  <si>
    <t>náklady za bankovni poplatky</t>
  </si>
  <si>
    <t>vstupné, stravné, ubytování</t>
  </si>
  <si>
    <t>jízdné, půjčení lyží, výuka</t>
  </si>
  <si>
    <t>poskytování právních služeb</t>
  </si>
  <si>
    <t>kontrola hasících přístrojů, el. spotřebičů, atd</t>
  </si>
  <si>
    <t>zpracování  mezd</t>
  </si>
  <si>
    <t>vedení účetnictví</t>
  </si>
  <si>
    <t>ostatní finanční náklady</t>
  </si>
  <si>
    <t>ostatní služby - DVPP ostatní</t>
  </si>
  <si>
    <t>ostatní služby - DVPP jazyky</t>
  </si>
  <si>
    <t xml:space="preserve">ostatní služby </t>
  </si>
  <si>
    <t>mzdové náklady</t>
  </si>
  <si>
    <t>dohody o činnosti</t>
  </si>
  <si>
    <t>náhrada při nemoci</t>
  </si>
  <si>
    <t>zákonné sociální pojištění</t>
  </si>
  <si>
    <t>zákonné zdravotní pojištění</t>
  </si>
  <si>
    <t>jiné sociální pojištění</t>
  </si>
  <si>
    <t>zákonné  sociální náklady</t>
  </si>
  <si>
    <t>zákonné sociální náklady - náhrada za nemoc</t>
  </si>
  <si>
    <t>zákonné sociální náklady - ochranné pracovní pomůcky</t>
  </si>
  <si>
    <t>zákonné sociální náklady - vzdělání zaměstnanců</t>
  </si>
  <si>
    <t>zákonné sociální náklady</t>
  </si>
  <si>
    <t>jiné  sociální náklady</t>
  </si>
  <si>
    <t>daň silnični</t>
  </si>
  <si>
    <t>daň z nemovitosti</t>
  </si>
  <si>
    <t>jiné daně a poplatky</t>
  </si>
  <si>
    <t>smluvní pokuty a úroky z prodlení</t>
  </si>
  <si>
    <t>jiné pokuty a penále</t>
  </si>
  <si>
    <t>dary</t>
  </si>
  <si>
    <t>dary a jiná beúplatná předání</t>
  </si>
  <si>
    <t xml:space="preserve">prodaný materiál </t>
  </si>
  <si>
    <t>prodaný materiál</t>
  </si>
  <si>
    <t>manka a škody</t>
  </si>
  <si>
    <t>tvorba fondů</t>
  </si>
  <si>
    <t>odpisy dlouhodobého majetku</t>
  </si>
  <si>
    <t>zůstatková cena prodaného dlouhodobého nehmotného maj.</t>
  </si>
  <si>
    <t>prodaný dlouhodobý nehmotný majetek</t>
  </si>
  <si>
    <t>zůstatková cena prodaného dlouhodobého hmotného majetku</t>
  </si>
  <si>
    <t>prodaný dlouhodobý hmotný majetek</t>
  </si>
  <si>
    <t>prodané pozemky</t>
  </si>
  <si>
    <t>tvorba a zaúčtování rezerv</t>
  </si>
  <si>
    <t>tvorba a zaúčtování opravných položek</t>
  </si>
  <si>
    <t>náklady z odepsaných pohledávek</t>
  </si>
  <si>
    <t>náklady z vyřazených pohledávek</t>
  </si>
  <si>
    <t>náklady z drobného dlouhodobého majetku</t>
  </si>
  <si>
    <t xml:space="preserve">ostatní náklady z činnosti </t>
  </si>
  <si>
    <t>ostatní náklady z činnosti</t>
  </si>
  <si>
    <t>II.</t>
  </si>
  <si>
    <t>Finanční náklady</t>
  </si>
  <si>
    <t>prodané cenné papíry a podíly</t>
  </si>
  <si>
    <t>úroky</t>
  </si>
  <si>
    <t>kurzové ztráty</t>
  </si>
  <si>
    <t>náklady z přecenění reálnou hodnotou</t>
  </si>
  <si>
    <t>III.</t>
  </si>
  <si>
    <t>Náklady na transfery</t>
  </si>
  <si>
    <t>náklady vybraných ústředních vládních institucí na transfery</t>
  </si>
  <si>
    <t>náklady vybraných místních vládních institucí na transfery</t>
  </si>
  <si>
    <t>V.</t>
  </si>
  <si>
    <t>Daň z příjmů</t>
  </si>
  <si>
    <t>daň z příjmů</t>
  </si>
  <si>
    <t>dodatečné odvody daně z příjmů</t>
  </si>
  <si>
    <t>B.</t>
  </si>
  <si>
    <t xml:space="preserve">Výnosy celkem </t>
  </si>
  <si>
    <t>výnosy z činnosti</t>
  </si>
  <si>
    <t>výnosy z prodeje vlastních výrobků</t>
  </si>
  <si>
    <t>docházka do školní družiny, tržby za stravné DČ</t>
  </si>
  <si>
    <t>výnosy z prodeje služeb</t>
  </si>
  <si>
    <t>výnosy z pronájmu</t>
  </si>
  <si>
    <t>výnosy z prodaného zboží</t>
  </si>
  <si>
    <t>jiné výnosy z vlastních výkonů</t>
  </si>
  <si>
    <t>jiné pokuty a penáe</t>
  </si>
  <si>
    <t>výnosy z vyřazených pohledávek</t>
  </si>
  <si>
    <t>výnosy z prodeje materiálu</t>
  </si>
  <si>
    <t>výnosy z prodeje dlouhodobého nehmotného majetku</t>
  </si>
  <si>
    <t>výnosy z prodejem dlouhodobého nehmotného majetku</t>
  </si>
  <si>
    <t>výnosy z prodeje dlouhodobého hmotného majetku kromě pozemků</t>
  </si>
  <si>
    <t>výnosy z prodeje pozemků</t>
  </si>
  <si>
    <t>čerpání fondů</t>
  </si>
  <si>
    <t>ostatní výnosy z činnosti</t>
  </si>
  <si>
    <t>finanční výnosy</t>
  </si>
  <si>
    <t>výnosy z prodeje cenných papírů a podílů</t>
  </si>
  <si>
    <t>kurzové zisky</t>
  </si>
  <si>
    <t>výnosy z přecenění reálnou hodnotou</t>
  </si>
  <si>
    <t>ostatní finanční výnosy</t>
  </si>
  <si>
    <t>IV.</t>
  </si>
  <si>
    <t>výnosy z transferů</t>
  </si>
  <si>
    <t>výnosy vybraných místních vládních institucí z transferů</t>
  </si>
  <si>
    <t>výnosy vybraných místních vládních istitucí z transferů Zdravá škola</t>
  </si>
  <si>
    <t>výnosy vybraných místních vládních institucí z transferů Kraj Vysočina</t>
  </si>
  <si>
    <t>výnosy vybraných místních vládních institucí z transferů investiční dotace</t>
  </si>
  <si>
    <t xml:space="preserve">výnosy vybraných místních vládních institucí z transferů Šablony pro MŠ a ZŠ </t>
  </si>
  <si>
    <t>výnosy územních rozpočtů z transferů</t>
  </si>
  <si>
    <t>VI.</t>
  </si>
  <si>
    <t xml:space="preserve">výsledek hospodaření </t>
  </si>
  <si>
    <t>výsledek hospodaření běžného účetního období</t>
  </si>
  <si>
    <t>výsledek hospodaření ve schvalovacím období</t>
  </si>
  <si>
    <t>výsledek hospodaření předcházejících účetních období</t>
  </si>
  <si>
    <t>Vlastní kapitál</t>
  </si>
  <si>
    <t>Jmění účetní jednotky</t>
  </si>
  <si>
    <t>jmění účetní jednotky</t>
  </si>
  <si>
    <t>transfery na pořízení dlouhodobého majetku</t>
  </si>
  <si>
    <t>Fondy účetní jednotky</t>
  </si>
  <si>
    <t>fond odměn</t>
  </si>
  <si>
    <t>fond kulturních a sociálních potřeb</t>
  </si>
  <si>
    <t>rezervní fond tvořený ze zlepšeného výsledku hospodaření</t>
  </si>
  <si>
    <t>rezervní fond  z ostatních titulů</t>
  </si>
  <si>
    <t>fond reprodukce majetku, investiční fond</t>
  </si>
  <si>
    <t>V Dolních Vilémovicích dne 31. 12. 2018</t>
  </si>
  <si>
    <t>Zpracovala: Procházková Eva, účetní školy</t>
  </si>
  <si>
    <t>Schválila:  Mgr. Škodová Hana, ředitelka školy</t>
  </si>
  <si>
    <t>Příloha:</t>
  </si>
  <si>
    <t>Dotace Kraj Vysočina UZ 33353</t>
  </si>
  <si>
    <t>Dotace Obec Dolní Vilémovice</t>
  </si>
  <si>
    <t>Rozvaha - bilance</t>
  </si>
  <si>
    <t>Výkaz zisku a ztrát</t>
  </si>
  <si>
    <t>Příloha příspěvkové organizace zřizované ÚSC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</si>
</sst>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44" fontId="4" fillId="0" borderId="2" xfId="0" applyNumberFormat="1" applyFont="1" applyBorder="1"/>
    <xf numFmtId="44" fontId="4" fillId="0" borderId="3" xfId="0" applyNumberFormat="1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44" fontId="6" fillId="2" borderId="2" xfId="0" applyNumberFormat="1" applyFont="1" applyFill="1" applyBorder="1"/>
    <xf numFmtId="44" fontId="6" fillId="2" borderId="3" xfId="0" applyNumberFormat="1" applyFont="1" applyFill="1" applyBorder="1"/>
    <xf numFmtId="44" fontId="4" fillId="0" borderId="2" xfId="1" applyFont="1" applyBorder="1"/>
    <xf numFmtId="44" fontId="4" fillId="2" borderId="2" xfId="0" applyNumberFormat="1" applyFont="1" applyFill="1" applyBorder="1"/>
    <xf numFmtId="44" fontId="4" fillId="2" borderId="3" xfId="0" applyNumberFormat="1" applyFont="1" applyFill="1" applyBorder="1"/>
    <xf numFmtId="0" fontId="4" fillId="0" borderId="4" xfId="0" applyFont="1" applyBorder="1"/>
    <xf numFmtId="0" fontId="4" fillId="0" borderId="5" xfId="0" applyFont="1" applyBorder="1"/>
    <xf numFmtId="44" fontId="4" fillId="0" borderId="5" xfId="0" applyNumberFormat="1" applyFont="1" applyBorder="1"/>
    <xf numFmtId="44" fontId="4" fillId="0" borderId="6" xfId="0" applyNumberFormat="1" applyFont="1" applyBorder="1" applyAlignment="1">
      <alignment horizontal="right"/>
    </xf>
    <xf numFmtId="0" fontId="4" fillId="2" borderId="4" xfId="0" applyFont="1" applyFill="1" applyBorder="1"/>
    <xf numFmtId="0" fontId="4" fillId="2" borderId="5" xfId="0" applyFont="1" applyFill="1" applyBorder="1"/>
    <xf numFmtId="44" fontId="4" fillId="2" borderId="5" xfId="0" applyNumberFormat="1" applyFont="1" applyFill="1" applyBorder="1"/>
    <xf numFmtId="44" fontId="4" fillId="2" borderId="6" xfId="0" applyNumberFormat="1" applyFont="1" applyFill="1" applyBorder="1"/>
    <xf numFmtId="44" fontId="6" fillId="2" borderId="6" xfId="0" applyNumberFormat="1" applyFont="1" applyFill="1" applyBorder="1"/>
    <xf numFmtId="44" fontId="6" fillId="2" borderId="5" xfId="0" applyNumberFormat="1" applyFont="1" applyFill="1" applyBorder="1"/>
    <xf numFmtId="44" fontId="4" fillId="0" borderId="3" xfId="1" applyNumberFormat="1" applyFont="1" applyBorder="1"/>
    <xf numFmtId="44" fontId="4" fillId="0" borderId="3" xfId="0" applyNumberFormat="1" applyFont="1" applyBorder="1"/>
    <xf numFmtId="44" fontId="4" fillId="0" borderId="3" xfId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44" fontId="4" fillId="0" borderId="8" xfId="0" applyNumberFormat="1" applyFont="1" applyBorder="1"/>
    <xf numFmtId="44" fontId="4" fillId="0" borderId="9" xfId="1" applyFont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6" fillId="3" borderId="11" xfId="0" applyFont="1" applyFill="1" applyBorder="1"/>
    <xf numFmtId="44" fontId="6" fillId="3" borderId="11" xfId="0" applyNumberFormat="1" applyFont="1" applyFill="1" applyBorder="1" applyAlignment="1">
      <alignment horizontal="center"/>
    </xf>
    <xf numFmtId="44" fontId="6" fillId="4" borderId="6" xfId="0" applyNumberFormat="1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/>
    <xf numFmtId="44" fontId="6" fillId="3" borderId="5" xfId="0" applyNumberFormat="1" applyFont="1" applyFill="1" applyBorder="1"/>
    <xf numFmtId="44" fontId="6" fillId="3" borderId="6" xfId="0" applyNumberFormat="1" applyFont="1" applyFill="1" applyBorder="1"/>
    <xf numFmtId="44" fontId="6" fillId="3" borderId="12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/>
    <xf numFmtId="44" fontId="6" fillId="3" borderId="8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0" xfId="0" applyFont="1"/>
    <xf numFmtId="0" fontId="6" fillId="2" borderId="2" xfId="0" applyFont="1" applyFill="1" applyBorder="1"/>
    <xf numFmtId="0" fontId="0" fillId="0" borderId="0" xfId="0" applyFont="1"/>
    <xf numFmtId="0" fontId="4" fillId="2" borderId="15" xfId="0" applyFont="1" applyFill="1" applyBorder="1"/>
    <xf numFmtId="0" fontId="4" fillId="2" borderId="16" xfId="0" applyFont="1" applyFill="1" applyBorder="1"/>
    <xf numFmtId="44" fontId="4" fillId="2" borderId="16" xfId="0" applyNumberFormat="1" applyFont="1" applyFill="1" applyBorder="1"/>
    <xf numFmtId="44" fontId="4" fillId="0" borderId="9" xfId="0" applyNumberFormat="1" applyFont="1" applyBorder="1"/>
    <xf numFmtId="0" fontId="4" fillId="0" borderId="0" xfId="0" applyFont="1" applyBorder="1"/>
    <xf numFmtId="44" fontId="4" fillId="0" borderId="0" xfId="0" applyNumberFormat="1" applyFont="1" applyBorder="1"/>
    <xf numFmtId="44" fontId="4" fillId="0" borderId="0" xfId="1" applyFont="1" applyBorder="1" applyAlignment="1">
      <alignment horizontal="right"/>
    </xf>
    <xf numFmtId="0" fontId="2" fillId="0" borderId="0" xfId="0" applyFont="1"/>
    <xf numFmtId="0" fontId="8" fillId="4" borderId="1" xfId="0" applyFont="1" applyFill="1" applyBorder="1"/>
    <xf numFmtId="0" fontId="8" fillId="4" borderId="2" xfId="0" applyFont="1" applyFill="1" applyBorder="1"/>
    <xf numFmtId="44" fontId="8" fillId="4" borderId="2" xfId="0" applyNumberFormat="1" applyFont="1" applyFill="1" applyBorder="1"/>
    <xf numFmtId="44" fontId="8" fillId="4" borderId="3" xfId="0" applyNumberFormat="1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44" fontId="8" fillId="4" borderId="16" xfId="0" applyNumberFormat="1" applyFont="1" applyFill="1" applyBorder="1"/>
    <xf numFmtId="44" fontId="4" fillId="2" borderId="17" xfId="0" applyNumberFormat="1" applyFont="1" applyFill="1" applyBorder="1"/>
    <xf numFmtId="0" fontId="8" fillId="3" borderId="15" xfId="0" applyFont="1" applyFill="1" applyBorder="1" applyAlignment="1">
      <alignment horizontal="right"/>
    </xf>
    <xf numFmtId="0" fontId="8" fillId="3" borderId="16" xfId="0" applyFont="1" applyFill="1" applyBorder="1"/>
    <xf numFmtId="44" fontId="8" fillId="3" borderId="16" xfId="0" applyNumberFormat="1" applyFont="1" applyFill="1" applyBorder="1" applyAlignment="1">
      <alignment horizontal="center"/>
    </xf>
    <xf numFmtId="44" fontId="8" fillId="3" borderId="17" xfId="0" applyNumberFormat="1" applyFont="1" applyFill="1" applyBorder="1" applyAlignment="1">
      <alignment horizontal="center"/>
    </xf>
    <xf numFmtId="0" fontId="8" fillId="4" borderId="4" xfId="0" applyFont="1" applyFill="1" applyBorder="1"/>
    <xf numFmtId="0" fontId="8" fillId="4" borderId="5" xfId="0" applyFont="1" applyFill="1" applyBorder="1"/>
    <xf numFmtId="44" fontId="9" fillId="4" borderId="5" xfId="0" applyNumberFormat="1" applyFont="1" applyFill="1" applyBorder="1"/>
    <xf numFmtId="44" fontId="9" fillId="4" borderId="6" xfId="0" applyNumberFormat="1" applyFont="1" applyFill="1" applyBorder="1"/>
    <xf numFmtId="44" fontId="8" fillId="4" borderId="5" xfId="0" applyNumberFormat="1" applyFont="1" applyFill="1" applyBorder="1"/>
    <xf numFmtId="44" fontId="8" fillId="4" borderId="6" xfId="0" applyNumberFormat="1" applyFont="1" applyFill="1" applyBorder="1"/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/>
    <xf numFmtId="44" fontId="8" fillId="3" borderId="5" xfId="0" applyNumberFormat="1" applyFont="1" applyFill="1" applyBorder="1"/>
    <xf numFmtId="44" fontId="8" fillId="3" borderId="6" xfId="0" applyNumberFormat="1" applyFont="1" applyFill="1" applyBorder="1"/>
    <xf numFmtId="0" fontId="10" fillId="0" borderId="0" xfId="0" applyFont="1"/>
    <xf numFmtId="0" fontId="8" fillId="4" borderId="7" xfId="0" applyFont="1" applyFill="1" applyBorder="1"/>
    <xf numFmtId="0" fontId="8" fillId="4" borderId="8" xfId="0" applyFont="1" applyFill="1" applyBorder="1"/>
    <xf numFmtId="44" fontId="8" fillId="4" borderId="8" xfId="0" applyNumberFormat="1" applyFont="1" applyFill="1" applyBorder="1"/>
    <xf numFmtId="44" fontId="8" fillId="4" borderId="9" xfId="0" applyNumberFormat="1" applyFont="1" applyFill="1" applyBorder="1"/>
    <xf numFmtId="0" fontId="8" fillId="4" borderId="18" xfId="0" applyFont="1" applyFill="1" applyBorder="1"/>
    <xf numFmtId="0" fontId="8" fillId="4" borderId="19" xfId="0" applyFont="1" applyFill="1" applyBorder="1"/>
    <xf numFmtId="44" fontId="8" fillId="4" borderId="20" xfId="0" applyNumberFormat="1" applyFont="1" applyFill="1" applyBorder="1"/>
    <xf numFmtId="0" fontId="8" fillId="4" borderId="1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11" xfId="0" applyFont="1" applyFill="1" applyBorder="1"/>
    <xf numFmtId="44" fontId="8" fillId="4" borderId="11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44" fontId="4" fillId="0" borderId="16" xfId="0" applyNumberFormat="1" applyFont="1" applyBorder="1"/>
    <xf numFmtId="44" fontId="4" fillId="0" borderId="17" xfId="0" applyNumberFormat="1" applyFont="1" applyBorder="1" applyAlignment="1">
      <alignment horizontal="right"/>
    </xf>
    <xf numFmtId="44" fontId="8" fillId="4" borderId="12" xfId="0" applyNumberFormat="1" applyFont="1" applyFill="1" applyBorder="1" applyAlignment="1">
      <alignment horizontal="center"/>
    </xf>
    <xf numFmtId="44" fontId="8" fillId="4" borderId="17" xfId="0" applyNumberFormat="1" applyFont="1" applyFill="1" applyBorder="1"/>
    <xf numFmtId="0" fontId="4" fillId="0" borderId="21" xfId="0" applyFont="1" applyBorder="1"/>
    <xf numFmtId="0" fontId="4" fillId="0" borderId="13" xfId="0" applyFont="1" applyBorder="1"/>
    <xf numFmtId="44" fontId="4" fillId="0" borderId="13" xfId="0" applyNumberFormat="1" applyFont="1" applyBorder="1"/>
    <xf numFmtId="44" fontId="4" fillId="0" borderId="14" xfId="0" applyNumberFormat="1" applyFont="1" applyBorder="1"/>
    <xf numFmtId="44" fontId="8" fillId="4" borderId="19" xfId="0" applyNumberFormat="1" applyFont="1" applyFill="1" applyBorder="1"/>
    <xf numFmtId="44" fontId="6" fillId="3" borderId="9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44" fontId="4" fillId="2" borderId="8" xfId="0" applyNumberFormat="1" applyFont="1" applyFill="1" applyBorder="1"/>
    <xf numFmtId="44" fontId="6" fillId="2" borderId="9" xfId="0" applyNumberFormat="1" applyFont="1" applyFill="1" applyBorder="1"/>
    <xf numFmtId="0" fontId="8" fillId="4" borderId="10" xfId="0" applyFont="1" applyFill="1" applyBorder="1"/>
    <xf numFmtId="44" fontId="8" fillId="4" borderId="11" xfId="0" applyNumberFormat="1" applyFont="1" applyFill="1" applyBorder="1"/>
    <xf numFmtId="44" fontId="8" fillId="4" borderId="12" xfId="0" applyNumberFormat="1" applyFont="1" applyFill="1" applyBorder="1"/>
    <xf numFmtId="44" fontId="4" fillId="0" borderId="22" xfId="0" applyNumberFormat="1" applyFont="1" applyBorder="1"/>
    <xf numFmtId="44" fontId="4" fillId="0" borderId="6" xfId="0" applyNumberFormat="1" applyFont="1" applyBorder="1"/>
    <xf numFmtId="0" fontId="4" fillId="0" borderId="19" xfId="0" applyFont="1" applyBorder="1"/>
    <xf numFmtId="0" fontId="4" fillId="0" borderId="23" xfId="0" applyFont="1" applyBorder="1"/>
    <xf numFmtId="0" fontId="4" fillId="0" borderId="24" xfId="0" applyFont="1" applyBorder="1"/>
    <xf numFmtId="44" fontId="4" fillId="0" borderId="25" xfId="0" applyNumberFormat="1" applyFont="1" applyBorder="1"/>
    <xf numFmtId="0" fontId="4" fillId="0" borderId="18" xfId="0" applyFont="1" applyBorder="1"/>
    <xf numFmtId="44" fontId="4" fillId="0" borderId="19" xfId="0" applyNumberFormat="1" applyFont="1" applyBorder="1"/>
    <xf numFmtId="44" fontId="4" fillId="0" borderId="20" xfId="1" applyFont="1" applyBorder="1" applyAlignment="1">
      <alignment horizontal="right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18"/>
  <sheetViews>
    <sheetView tabSelected="1" topLeftCell="A199" zoomScaleNormal="100" workbookViewId="0">
      <selection activeCell="B214" sqref="B214"/>
    </sheetView>
  </sheetViews>
  <sheetFormatPr defaultRowHeight="15" x14ac:dyDescent="0.25"/>
  <cols>
    <col min="1" max="1" width="3.5703125" customWidth="1"/>
    <col min="2" max="2" width="61.42578125" customWidth="1"/>
    <col min="3" max="3" width="4.140625" customWidth="1"/>
    <col min="4" max="4" width="15.28515625" bestFit="1" customWidth="1"/>
    <col min="5" max="5" width="15.140625" bestFit="1" customWidth="1"/>
    <col min="7" max="7" width="10.5703125" bestFit="1" customWidth="1"/>
  </cols>
  <sheetData>
    <row r="1" spans="1:7" ht="18.75" x14ac:dyDescent="0.3">
      <c r="A1" s="49" t="s">
        <v>0</v>
      </c>
      <c r="B1" s="49"/>
      <c r="C1" s="49"/>
      <c r="D1" s="5"/>
      <c r="E1" s="5"/>
    </row>
    <row r="2" spans="1:7" ht="15.75" thickBot="1" x14ac:dyDescent="0.3">
      <c r="A2" s="4"/>
      <c r="B2" s="4"/>
      <c r="C2" s="4"/>
      <c r="D2" s="5"/>
      <c r="E2" s="5"/>
    </row>
    <row r="3" spans="1:7" x14ac:dyDescent="0.25">
      <c r="A3" s="123" t="s">
        <v>1</v>
      </c>
      <c r="B3" s="124"/>
      <c r="C3" s="122"/>
      <c r="D3" s="47" t="s">
        <v>2</v>
      </c>
      <c r="E3" s="48" t="s">
        <v>3</v>
      </c>
    </row>
    <row r="4" spans="1:7" ht="15.75" thickBot="1" x14ac:dyDescent="0.3">
      <c r="A4" s="44" t="s">
        <v>4</v>
      </c>
      <c r="B4" s="45" t="s">
        <v>5</v>
      </c>
      <c r="C4" s="45"/>
      <c r="D4" s="46">
        <f>D6</f>
        <v>4738974.8499999996</v>
      </c>
      <c r="E4" s="105">
        <f>E6</f>
        <v>109841.65</v>
      </c>
    </row>
    <row r="5" spans="1:7" ht="15.75" thickBot="1" x14ac:dyDescent="0.3">
      <c r="A5" s="116"/>
      <c r="B5" s="56"/>
      <c r="C5" s="56"/>
      <c r="D5" s="56"/>
      <c r="E5" s="117"/>
    </row>
    <row r="6" spans="1:7" ht="15.75" thickBot="1" x14ac:dyDescent="0.3">
      <c r="A6" s="91" t="s">
        <v>6</v>
      </c>
      <c r="B6" s="92" t="s">
        <v>7</v>
      </c>
      <c r="C6" s="92"/>
      <c r="D6" s="93">
        <f>D25+D29+D31+D33+D36+D38+D40+D42+D44+D46+D67+D71+D74+D76+D81+D84+D86+D88+D90+D92+D94+D96+D98+D100+D102+D104+D106+D108+D110+D112+D114+D116+D118</f>
        <v>4738974.8499999996</v>
      </c>
      <c r="E6" s="98">
        <f>E25+E29+E31+E33+E36+E38+E40+E42+E44+E46+E67+E71+E74+E76+E81+E84+E86+E88+E90+E92+E94+E96+E98+E100+E102+E104+E106+E108+E110+E112+E114+E116+E118</f>
        <v>109841.65</v>
      </c>
      <c r="G6" s="3"/>
    </row>
    <row r="7" spans="1:7" x14ac:dyDescent="0.25">
      <c r="A7" s="94">
        <v>1</v>
      </c>
      <c r="B7" s="95" t="s">
        <v>8</v>
      </c>
      <c r="C7" s="95"/>
      <c r="D7" s="96">
        <v>17543</v>
      </c>
      <c r="E7" s="97">
        <v>0</v>
      </c>
      <c r="G7" s="1"/>
    </row>
    <row r="8" spans="1:7" x14ac:dyDescent="0.25">
      <c r="A8" s="6">
        <v>2</v>
      </c>
      <c r="B8" s="7" t="s">
        <v>9</v>
      </c>
      <c r="C8" s="7"/>
      <c r="D8" s="8">
        <v>13086</v>
      </c>
      <c r="E8" s="9">
        <v>0</v>
      </c>
      <c r="G8" s="1"/>
    </row>
    <row r="9" spans="1:7" x14ac:dyDescent="0.25">
      <c r="A9" s="6">
        <v>3</v>
      </c>
      <c r="B9" s="7" t="s">
        <v>10</v>
      </c>
      <c r="C9" s="7"/>
      <c r="D9" s="8">
        <v>8959</v>
      </c>
      <c r="E9" s="9">
        <v>0</v>
      </c>
      <c r="G9" s="1"/>
    </row>
    <row r="10" spans="1:7" x14ac:dyDescent="0.25">
      <c r="A10" s="6">
        <v>4</v>
      </c>
      <c r="B10" s="7" t="s">
        <v>11</v>
      </c>
      <c r="C10" s="7"/>
      <c r="D10" s="8">
        <v>18095</v>
      </c>
      <c r="E10" s="9">
        <v>0</v>
      </c>
      <c r="G10" s="1"/>
    </row>
    <row r="11" spans="1:7" x14ac:dyDescent="0.25">
      <c r="A11" s="6">
        <v>5</v>
      </c>
      <c r="B11" s="7" t="s">
        <v>12</v>
      </c>
      <c r="C11" s="7"/>
      <c r="D11" s="8">
        <v>3968</v>
      </c>
      <c r="E11" s="9">
        <v>0</v>
      </c>
      <c r="G11" s="1"/>
    </row>
    <row r="12" spans="1:7" x14ac:dyDescent="0.25">
      <c r="A12" s="6">
        <v>6</v>
      </c>
      <c r="B12" s="7" t="s">
        <v>13</v>
      </c>
      <c r="C12" s="7"/>
      <c r="D12" s="8">
        <v>3040</v>
      </c>
      <c r="E12" s="9">
        <v>0</v>
      </c>
      <c r="G12" s="1"/>
    </row>
    <row r="13" spans="1:7" x14ac:dyDescent="0.25">
      <c r="A13" s="6">
        <v>7</v>
      </c>
      <c r="B13" s="7" t="s">
        <v>14</v>
      </c>
      <c r="C13" s="7"/>
      <c r="D13" s="8">
        <v>32546</v>
      </c>
      <c r="E13" s="9">
        <v>0</v>
      </c>
      <c r="G13" s="1"/>
    </row>
    <row r="14" spans="1:7" x14ac:dyDescent="0.25">
      <c r="A14" s="6">
        <v>8</v>
      </c>
      <c r="B14" s="7" t="s">
        <v>15</v>
      </c>
      <c r="C14" s="7"/>
      <c r="D14" s="8">
        <v>894</v>
      </c>
      <c r="E14" s="9">
        <v>0</v>
      </c>
      <c r="G14" s="1"/>
    </row>
    <row r="15" spans="1:7" x14ac:dyDescent="0.25">
      <c r="A15" s="6">
        <v>9</v>
      </c>
      <c r="B15" s="7" t="s">
        <v>16</v>
      </c>
      <c r="C15" s="7"/>
      <c r="D15" s="8">
        <v>7895</v>
      </c>
      <c r="E15" s="9">
        <v>0</v>
      </c>
      <c r="G15" s="1"/>
    </row>
    <row r="16" spans="1:7" x14ac:dyDescent="0.25">
      <c r="A16" s="6">
        <v>10</v>
      </c>
      <c r="B16" s="7" t="s">
        <v>17</v>
      </c>
      <c r="C16" s="7"/>
      <c r="D16" s="8">
        <v>8625</v>
      </c>
      <c r="E16" s="9">
        <v>0</v>
      </c>
      <c r="G16" s="1"/>
    </row>
    <row r="17" spans="1:7" x14ac:dyDescent="0.25">
      <c r="A17" s="6">
        <v>11</v>
      </c>
      <c r="B17" s="7" t="s">
        <v>18</v>
      </c>
      <c r="C17" s="7"/>
      <c r="D17" s="8">
        <v>800</v>
      </c>
      <c r="E17" s="9">
        <v>0</v>
      </c>
      <c r="G17" s="1"/>
    </row>
    <row r="18" spans="1:7" x14ac:dyDescent="0.25">
      <c r="A18" s="6">
        <v>12</v>
      </c>
      <c r="B18" s="7" t="s">
        <v>19</v>
      </c>
      <c r="C18" s="7"/>
      <c r="D18" s="8">
        <v>10785</v>
      </c>
      <c r="E18" s="9">
        <v>0</v>
      </c>
      <c r="G18" s="1"/>
    </row>
    <row r="19" spans="1:7" x14ac:dyDescent="0.25">
      <c r="A19" s="6">
        <v>13</v>
      </c>
      <c r="B19" s="7" t="s">
        <v>20</v>
      </c>
      <c r="C19" s="7"/>
      <c r="D19" s="8">
        <v>7829</v>
      </c>
      <c r="E19" s="9">
        <v>0</v>
      </c>
      <c r="G19" s="1"/>
    </row>
    <row r="20" spans="1:7" x14ac:dyDescent="0.25">
      <c r="A20" s="6">
        <v>14</v>
      </c>
      <c r="B20" s="7" t="s">
        <v>21</v>
      </c>
      <c r="C20" s="7"/>
      <c r="D20" s="8">
        <v>0</v>
      </c>
      <c r="E20" s="9">
        <v>0</v>
      </c>
      <c r="G20" s="1"/>
    </row>
    <row r="21" spans="1:7" x14ac:dyDescent="0.25">
      <c r="A21" s="6">
        <v>15</v>
      </c>
      <c r="B21" s="7" t="s">
        <v>12</v>
      </c>
      <c r="C21" s="7"/>
      <c r="D21" s="8">
        <v>0</v>
      </c>
      <c r="E21" s="9">
        <v>0</v>
      </c>
      <c r="G21" s="1"/>
    </row>
    <row r="22" spans="1:7" x14ac:dyDescent="0.25">
      <c r="A22" s="6">
        <v>16</v>
      </c>
      <c r="B22" s="7" t="s">
        <v>22</v>
      </c>
      <c r="C22" s="7"/>
      <c r="D22" s="8">
        <v>2269</v>
      </c>
      <c r="E22" s="9">
        <v>0</v>
      </c>
      <c r="G22" s="1"/>
    </row>
    <row r="23" spans="1:7" x14ac:dyDescent="0.25">
      <c r="A23" s="6">
        <v>17</v>
      </c>
      <c r="B23" s="7" t="s">
        <v>23</v>
      </c>
      <c r="C23" s="7"/>
      <c r="D23" s="8">
        <v>411560.35</v>
      </c>
      <c r="E23" s="9">
        <v>56627.65</v>
      </c>
      <c r="G23" s="1"/>
    </row>
    <row r="24" spans="1:7" x14ac:dyDescent="0.25">
      <c r="A24" s="6">
        <v>18</v>
      </c>
      <c r="B24" s="7" t="s">
        <v>24</v>
      </c>
      <c r="C24" s="7"/>
      <c r="D24" s="8">
        <v>34524</v>
      </c>
      <c r="E24" s="9">
        <v>0</v>
      </c>
    </row>
    <row r="25" spans="1:7" x14ac:dyDescent="0.25">
      <c r="A25" s="60">
        <v>1</v>
      </c>
      <c r="B25" s="61" t="s">
        <v>25</v>
      </c>
      <c r="C25" s="61"/>
      <c r="D25" s="62">
        <f>SUM(D7:D24)</f>
        <v>582418.35</v>
      </c>
      <c r="E25" s="63">
        <f>SUM(E7:E24)</f>
        <v>56627.65</v>
      </c>
    </row>
    <row r="26" spans="1:7" x14ac:dyDescent="0.25">
      <c r="A26" s="6">
        <v>1</v>
      </c>
      <c r="B26" s="7" t="s">
        <v>26</v>
      </c>
      <c r="C26" s="7"/>
      <c r="D26" s="8">
        <v>68429.600000000006</v>
      </c>
      <c r="E26" s="9">
        <v>8840</v>
      </c>
    </row>
    <row r="27" spans="1:7" x14ac:dyDescent="0.25">
      <c r="A27" s="6">
        <v>2</v>
      </c>
      <c r="B27" s="7" t="s">
        <v>27</v>
      </c>
      <c r="C27" s="7"/>
      <c r="D27" s="8">
        <v>9933.7000000000007</v>
      </c>
      <c r="E27" s="9">
        <v>6755.3</v>
      </c>
    </row>
    <row r="28" spans="1:7" x14ac:dyDescent="0.25">
      <c r="A28" s="6">
        <v>3</v>
      </c>
      <c r="B28" s="7" t="s">
        <v>28</v>
      </c>
      <c r="C28" s="7"/>
      <c r="D28" s="8">
        <v>173614.7</v>
      </c>
      <c r="E28" s="9">
        <v>9755.7000000000007</v>
      </c>
    </row>
    <row r="29" spans="1:7" x14ac:dyDescent="0.25">
      <c r="A29" s="60">
        <v>2</v>
      </c>
      <c r="B29" s="61" t="s">
        <v>29</v>
      </c>
      <c r="C29" s="61">
        <v>502</v>
      </c>
      <c r="D29" s="62">
        <f>SUM(D26:D28)</f>
        <v>251978</v>
      </c>
      <c r="E29" s="63">
        <f>SUM(E26:E28)</f>
        <v>25351</v>
      </c>
    </row>
    <row r="30" spans="1:7" x14ac:dyDescent="0.25">
      <c r="A30" s="10">
        <v>1</v>
      </c>
      <c r="B30" s="11" t="s">
        <v>30</v>
      </c>
      <c r="C30" s="11"/>
      <c r="D30" s="12">
        <v>0</v>
      </c>
      <c r="E30" s="13">
        <f>SUM(D30)</f>
        <v>0</v>
      </c>
    </row>
    <row r="31" spans="1:7" x14ac:dyDescent="0.25">
      <c r="A31" s="60">
        <v>3</v>
      </c>
      <c r="B31" s="61" t="s">
        <v>30</v>
      </c>
      <c r="C31" s="61">
        <v>503</v>
      </c>
      <c r="D31" s="62">
        <f>SUM(D30)</f>
        <v>0</v>
      </c>
      <c r="E31" s="63">
        <f>SUM(D31)</f>
        <v>0</v>
      </c>
    </row>
    <row r="32" spans="1:7" x14ac:dyDescent="0.25">
      <c r="A32" s="10">
        <v>1</v>
      </c>
      <c r="B32" s="11" t="s">
        <v>31</v>
      </c>
      <c r="C32" s="11"/>
      <c r="D32" s="12">
        <v>0</v>
      </c>
      <c r="E32" s="13">
        <f>SUM(D32)</f>
        <v>0</v>
      </c>
    </row>
    <row r="33" spans="1:6" x14ac:dyDescent="0.25">
      <c r="A33" s="60">
        <v>4</v>
      </c>
      <c r="B33" s="61" t="s">
        <v>31</v>
      </c>
      <c r="C33" s="61">
        <v>504</v>
      </c>
      <c r="D33" s="62">
        <f>SUM(D32)</f>
        <v>0</v>
      </c>
      <c r="E33" s="63">
        <f>SUM(D33)</f>
        <v>0</v>
      </c>
    </row>
    <row r="34" spans="1:6" x14ac:dyDescent="0.25">
      <c r="A34" s="10">
        <v>1</v>
      </c>
      <c r="B34" s="11" t="s">
        <v>32</v>
      </c>
      <c r="C34" s="11"/>
      <c r="D34" s="15">
        <v>0</v>
      </c>
      <c r="E34" s="16">
        <v>0</v>
      </c>
      <c r="F34" s="51"/>
    </row>
    <row r="35" spans="1:6" x14ac:dyDescent="0.25">
      <c r="A35" s="10">
        <v>2</v>
      </c>
      <c r="B35" s="11" t="s">
        <v>33</v>
      </c>
      <c r="C35" s="50"/>
      <c r="D35" s="15">
        <v>0</v>
      </c>
      <c r="E35" s="13">
        <v>0</v>
      </c>
    </row>
    <row r="36" spans="1:6" x14ac:dyDescent="0.25">
      <c r="A36" s="60">
        <v>6</v>
      </c>
      <c r="B36" s="61" t="s">
        <v>33</v>
      </c>
      <c r="C36" s="61">
        <v>507</v>
      </c>
      <c r="D36" s="62">
        <f>SUM(D35)</f>
        <v>0</v>
      </c>
      <c r="E36" s="63"/>
    </row>
    <row r="37" spans="1:6" x14ac:dyDescent="0.25">
      <c r="A37" s="10">
        <v>1</v>
      </c>
      <c r="B37" s="11" t="s">
        <v>34</v>
      </c>
      <c r="C37" s="50"/>
      <c r="D37" s="15">
        <f>SUM(D35:D36)</f>
        <v>0</v>
      </c>
      <c r="E37" s="13">
        <v>0</v>
      </c>
    </row>
    <row r="38" spans="1:6" x14ac:dyDescent="0.25">
      <c r="A38" s="60">
        <v>7</v>
      </c>
      <c r="B38" s="61" t="s">
        <v>34</v>
      </c>
      <c r="C38" s="61">
        <v>508</v>
      </c>
      <c r="D38" s="62">
        <f>SUM(D37)</f>
        <v>0</v>
      </c>
      <c r="E38" s="63"/>
    </row>
    <row r="39" spans="1:6" x14ac:dyDescent="0.25">
      <c r="A39" s="6">
        <v>1</v>
      </c>
      <c r="B39" s="7" t="s">
        <v>35</v>
      </c>
      <c r="C39" s="7"/>
      <c r="D39" s="8">
        <v>27573</v>
      </c>
      <c r="E39" s="9">
        <v>0</v>
      </c>
    </row>
    <row r="40" spans="1:6" x14ac:dyDescent="0.25">
      <c r="A40" s="60">
        <v>8</v>
      </c>
      <c r="B40" s="61" t="s">
        <v>35</v>
      </c>
      <c r="C40" s="61">
        <v>511</v>
      </c>
      <c r="D40" s="62">
        <f>SUM(D39:D39)</f>
        <v>27573</v>
      </c>
      <c r="E40" s="63">
        <f>SUM(E39:E39)</f>
        <v>0</v>
      </c>
    </row>
    <row r="41" spans="1:6" x14ac:dyDescent="0.25">
      <c r="A41" s="10">
        <v>1</v>
      </c>
      <c r="B41" s="11" t="s">
        <v>36</v>
      </c>
      <c r="C41" s="11"/>
      <c r="D41" s="15">
        <v>3096</v>
      </c>
      <c r="E41" s="16">
        <v>0</v>
      </c>
    </row>
    <row r="42" spans="1:6" x14ac:dyDescent="0.25">
      <c r="A42" s="60">
        <v>9</v>
      </c>
      <c r="B42" s="61" t="s">
        <v>36</v>
      </c>
      <c r="C42" s="61">
        <v>512</v>
      </c>
      <c r="D42" s="62">
        <f>SUM(D41)</f>
        <v>3096</v>
      </c>
      <c r="E42" s="63">
        <f>SUM(E41)</f>
        <v>0</v>
      </c>
    </row>
    <row r="43" spans="1:6" x14ac:dyDescent="0.25">
      <c r="A43" s="6">
        <v>1</v>
      </c>
      <c r="B43" s="7" t="s">
        <v>37</v>
      </c>
      <c r="C43" s="7"/>
      <c r="D43" s="8">
        <v>0</v>
      </c>
      <c r="E43" s="9" t="s">
        <v>38</v>
      </c>
    </row>
    <row r="44" spans="1:6" x14ac:dyDescent="0.25">
      <c r="A44" s="60">
        <v>10</v>
      </c>
      <c r="B44" s="61" t="s">
        <v>37</v>
      </c>
      <c r="C44" s="61">
        <v>513</v>
      </c>
      <c r="D44" s="62">
        <f>SUM(D43)</f>
        <v>0</v>
      </c>
      <c r="E44" s="63">
        <f>SUM(E43)</f>
        <v>0</v>
      </c>
    </row>
    <row r="45" spans="1:6" x14ac:dyDescent="0.25">
      <c r="A45" s="6">
        <v>1</v>
      </c>
      <c r="B45" s="7" t="s">
        <v>39</v>
      </c>
      <c r="C45" s="7"/>
      <c r="D45" s="8">
        <v>0</v>
      </c>
      <c r="E45" s="9" t="s">
        <v>38</v>
      </c>
    </row>
    <row r="46" spans="1:6" x14ac:dyDescent="0.25">
      <c r="A46" s="60">
        <v>16</v>
      </c>
      <c r="B46" s="61" t="s">
        <v>39</v>
      </c>
      <c r="C46" s="61">
        <v>516</v>
      </c>
      <c r="D46" s="62">
        <f>SUM(D45)</f>
        <v>0</v>
      </c>
      <c r="E46" s="63">
        <f>SUM(E45)</f>
        <v>0</v>
      </c>
    </row>
    <row r="47" spans="1:6" x14ac:dyDescent="0.25">
      <c r="A47" s="6">
        <v>1</v>
      </c>
      <c r="B47" s="7" t="s">
        <v>40</v>
      </c>
      <c r="C47" s="7"/>
      <c r="D47" s="8">
        <v>872</v>
      </c>
      <c r="E47" s="9">
        <v>0</v>
      </c>
    </row>
    <row r="48" spans="1:6" x14ac:dyDescent="0.25">
      <c r="A48" s="6">
        <v>2</v>
      </c>
      <c r="B48" s="7" t="s">
        <v>41</v>
      </c>
      <c r="C48" s="7"/>
      <c r="D48" s="8">
        <v>7180</v>
      </c>
      <c r="E48" s="9"/>
    </row>
    <row r="49" spans="1:5" x14ac:dyDescent="0.25">
      <c r="A49" s="6">
        <v>3</v>
      </c>
      <c r="B49" s="7" t="s">
        <v>42</v>
      </c>
      <c r="C49" s="7"/>
      <c r="D49" s="8">
        <v>6540.49</v>
      </c>
      <c r="E49" s="9">
        <v>0</v>
      </c>
    </row>
    <row r="50" spans="1:5" x14ac:dyDescent="0.25">
      <c r="A50" s="6">
        <v>4</v>
      </c>
      <c r="B50" s="7" t="s">
        <v>43</v>
      </c>
      <c r="C50" s="7"/>
      <c r="D50" s="8">
        <v>0</v>
      </c>
      <c r="E50" s="9">
        <v>0</v>
      </c>
    </row>
    <row r="51" spans="1:5" x14ac:dyDescent="0.25">
      <c r="A51" s="6">
        <v>5</v>
      </c>
      <c r="B51" s="7" t="s">
        <v>44</v>
      </c>
      <c r="C51" s="7"/>
      <c r="D51" s="8">
        <v>-1095</v>
      </c>
      <c r="E51" s="9">
        <v>0</v>
      </c>
    </row>
    <row r="52" spans="1:5" x14ac:dyDescent="0.25">
      <c r="A52" s="6">
        <v>6</v>
      </c>
      <c r="B52" s="7" t="s">
        <v>45</v>
      </c>
      <c r="C52" s="7"/>
      <c r="D52" s="8">
        <v>1346</v>
      </c>
      <c r="E52" s="9">
        <v>0</v>
      </c>
    </row>
    <row r="53" spans="1:5" x14ac:dyDescent="0.25">
      <c r="A53" s="6">
        <v>7</v>
      </c>
      <c r="B53" s="7" t="s">
        <v>46</v>
      </c>
      <c r="C53" s="7"/>
      <c r="D53" s="8">
        <v>11082</v>
      </c>
      <c r="E53" s="9">
        <v>0</v>
      </c>
    </row>
    <row r="54" spans="1:5" x14ac:dyDescent="0.25">
      <c r="A54" s="6">
        <v>8</v>
      </c>
      <c r="B54" s="7" t="s">
        <v>47</v>
      </c>
      <c r="C54" s="7"/>
      <c r="D54" s="8">
        <v>0</v>
      </c>
      <c r="E54" s="9">
        <v>0</v>
      </c>
    </row>
    <row r="55" spans="1:5" x14ac:dyDescent="0.25">
      <c r="A55" s="6">
        <v>9</v>
      </c>
      <c r="B55" s="7" t="s">
        <v>48</v>
      </c>
      <c r="C55" s="7"/>
      <c r="D55" s="8">
        <v>21908</v>
      </c>
      <c r="E55" s="9">
        <v>0</v>
      </c>
    </row>
    <row r="56" spans="1:5" x14ac:dyDescent="0.25">
      <c r="A56" s="6">
        <v>10</v>
      </c>
      <c r="B56" s="7" t="s">
        <v>49</v>
      </c>
      <c r="C56" s="7"/>
      <c r="D56" s="8">
        <v>3000</v>
      </c>
      <c r="E56" s="9">
        <v>0</v>
      </c>
    </row>
    <row r="57" spans="1:5" x14ac:dyDescent="0.25">
      <c r="A57" s="6">
        <v>11</v>
      </c>
      <c r="B57" s="7" t="s">
        <v>50</v>
      </c>
      <c r="C57" s="7"/>
      <c r="D57" s="14">
        <v>4446</v>
      </c>
      <c r="E57" s="9">
        <v>0</v>
      </c>
    </row>
    <row r="58" spans="1:5" x14ac:dyDescent="0.25">
      <c r="A58" s="6">
        <v>12</v>
      </c>
      <c r="B58" s="7" t="s">
        <v>51</v>
      </c>
      <c r="C58" s="7"/>
      <c r="D58" s="14">
        <v>1130</v>
      </c>
      <c r="E58" s="9">
        <v>0</v>
      </c>
    </row>
    <row r="59" spans="1:5" x14ac:dyDescent="0.25">
      <c r="A59" s="6">
        <v>13</v>
      </c>
      <c r="B59" s="7" t="s">
        <v>52</v>
      </c>
      <c r="C59" s="7"/>
      <c r="D59" s="14">
        <v>19200</v>
      </c>
      <c r="E59" s="9">
        <v>0</v>
      </c>
    </row>
    <row r="60" spans="1:5" x14ac:dyDescent="0.25">
      <c r="A60" s="6">
        <v>14</v>
      </c>
      <c r="B60" s="7" t="s">
        <v>53</v>
      </c>
      <c r="C60" s="7"/>
      <c r="D60" s="14">
        <v>1089</v>
      </c>
      <c r="E60" s="9"/>
    </row>
    <row r="61" spans="1:5" x14ac:dyDescent="0.25">
      <c r="A61" s="6">
        <v>15</v>
      </c>
      <c r="B61" s="7" t="s">
        <v>54</v>
      </c>
      <c r="C61" s="7"/>
      <c r="D61" s="14">
        <v>1494</v>
      </c>
      <c r="E61" s="9">
        <v>0</v>
      </c>
    </row>
    <row r="62" spans="1:5" x14ac:dyDescent="0.25">
      <c r="A62" s="6">
        <v>16</v>
      </c>
      <c r="B62" s="7" t="s">
        <v>55</v>
      </c>
      <c r="C62" s="7"/>
      <c r="D62" s="8">
        <v>25948</v>
      </c>
      <c r="E62" s="9">
        <v>0</v>
      </c>
    </row>
    <row r="63" spans="1:5" x14ac:dyDescent="0.25">
      <c r="A63" s="6">
        <v>17</v>
      </c>
      <c r="B63" s="7" t="s">
        <v>56</v>
      </c>
      <c r="C63" s="7"/>
      <c r="D63" s="8">
        <v>58168</v>
      </c>
      <c r="E63" s="9">
        <v>0</v>
      </c>
    </row>
    <row r="64" spans="1:5" x14ac:dyDescent="0.25">
      <c r="A64" s="6">
        <v>18</v>
      </c>
      <c r="B64" s="7" t="s">
        <v>57</v>
      </c>
      <c r="C64" s="7"/>
      <c r="D64" s="8">
        <v>39463</v>
      </c>
      <c r="E64" s="9">
        <v>0</v>
      </c>
    </row>
    <row r="65" spans="1:5" x14ac:dyDescent="0.25">
      <c r="A65" s="6">
        <v>19</v>
      </c>
      <c r="B65" s="7" t="s">
        <v>58</v>
      </c>
      <c r="C65" s="7"/>
      <c r="D65" s="8">
        <v>0</v>
      </c>
      <c r="E65" s="9">
        <v>0</v>
      </c>
    </row>
    <row r="66" spans="1:5" x14ac:dyDescent="0.25">
      <c r="A66" s="6">
        <v>20</v>
      </c>
      <c r="B66" s="7" t="s">
        <v>59</v>
      </c>
      <c r="C66" s="7"/>
      <c r="D66" s="8">
        <v>7160</v>
      </c>
      <c r="E66" s="9">
        <v>0</v>
      </c>
    </row>
    <row r="67" spans="1:5" x14ac:dyDescent="0.25">
      <c r="A67" s="60">
        <v>12</v>
      </c>
      <c r="B67" s="61" t="s">
        <v>60</v>
      </c>
      <c r="C67" s="61"/>
      <c r="D67" s="62">
        <f>SUM(D47:D66)</f>
        <v>208931.49</v>
      </c>
      <c r="E67" s="63">
        <f>SUM(E47:E66)</f>
        <v>0</v>
      </c>
    </row>
    <row r="68" spans="1:5" x14ac:dyDescent="0.25">
      <c r="A68" s="10">
        <v>1</v>
      </c>
      <c r="B68" s="11" t="s">
        <v>61</v>
      </c>
      <c r="C68" s="11"/>
      <c r="D68" s="15">
        <v>2380285</v>
      </c>
      <c r="E68" s="16"/>
    </row>
    <row r="69" spans="1:5" x14ac:dyDescent="0.25">
      <c r="A69" s="10">
        <v>2</v>
      </c>
      <c r="B69" s="11" t="s">
        <v>62</v>
      </c>
      <c r="C69" s="11"/>
      <c r="D69" s="15">
        <v>212550</v>
      </c>
      <c r="E69" s="16">
        <v>24825</v>
      </c>
    </row>
    <row r="70" spans="1:5" x14ac:dyDescent="0.25">
      <c r="A70" s="6">
        <v>3</v>
      </c>
      <c r="B70" s="7" t="s">
        <v>63</v>
      </c>
      <c r="C70" s="7"/>
      <c r="D70" s="8">
        <v>18732</v>
      </c>
      <c r="E70" s="9">
        <v>0</v>
      </c>
    </row>
    <row r="71" spans="1:5" x14ac:dyDescent="0.25">
      <c r="A71" s="60">
        <v>13</v>
      </c>
      <c r="B71" s="61" t="s">
        <v>61</v>
      </c>
      <c r="C71" s="61"/>
      <c r="D71" s="62">
        <f>SUM(D68:D70)</f>
        <v>2611567</v>
      </c>
      <c r="E71" s="63">
        <f>SUM(E68:E70)</f>
        <v>24825</v>
      </c>
    </row>
    <row r="72" spans="1:5" x14ac:dyDescent="0.25">
      <c r="A72" s="6">
        <v>1</v>
      </c>
      <c r="B72" s="7" t="s">
        <v>64</v>
      </c>
      <c r="C72" s="7"/>
      <c r="D72" s="8">
        <v>604908</v>
      </c>
      <c r="E72" s="9">
        <v>2212</v>
      </c>
    </row>
    <row r="73" spans="1:5" x14ac:dyDescent="0.25">
      <c r="A73" s="6">
        <v>2</v>
      </c>
      <c r="B73" s="7" t="s">
        <v>65</v>
      </c>
      <c r="C73" s="7"/>
      <c r="D73" s="8">
        <v>217741</v>
      </c>
      <c r="E73" s="9">
        <v>796</v>
      </c>
    </row>
    <row r="74" spans="1:5" x14ac:dyDescent="0.25">
      <c r="A74" s="60">
        <v>14</v>
      </c>
      <c r="B74" s="61" t="s">
        <v>64</v>
      </c>
      <c r="C74" s="61">
        <v>524</v>
      </c>
      <c r="D74" s="62">
        <f>SUM(D72:D73)</f>
        <v>822649</v>
      </c>
      <c r="E74" s="63">
        <f>SUM(E72:E73)</f>
        <v>3008</v>
      </c>
    </row>
    <row r="75" spans="1:5" x14ac:dyDescent="0.25">
      <c r="A75" s="6">
        <v>1</v>
      </c>
      <c r="B75" s="7" t="s">
        <v>66</v>
      </c>
      <c r="C75" s="7"/>
      <c r="D75" s="8">
        <v>10220</v>
      </c>
      <c r="E75" s="9">
        <v>30</v>
      </c>
    </row>
    <row r="76" spans="1:5" x14ac:dyDescent="0.25">
      <c r="A76" s="60">
        <v>15</v>
      </c>
      <c r="B76" s="61" t="s">
        <v>66</v>
      </c>
      <c r="C76" s="61">
        <v>525</v>
      </c>
      <c r="D76" s="62">
        <f>SUM(D75)</f>
        <v>10220</v>
      </c>
      <c r="E76" s="63">
        <f>SUM(E75)</f>
        <v>30</v>
      </c>
    </row>
    <row r="77" spans="1:5" x14ac:dyDescent="0.25">
      <c r="A77" s="6">
        <v>1</v>
      </c>
      <c r="B77" s="7" t="s">
        <v>67</v>
      </c>
      <c r="C77" s="7"/>
      <c r="D77" s="8">
        <v>47605.7</v>
      </c>
      <c r="E77" s="9">
        <v>0</v>
      </c>
    </row>
    <row r="78" spans="1:5" x14ac:dyDescent="0.25">
      <c r="A78" s="6">
        <v>2</v>
      </c>
      <c r="B78" s="7" t="s">
        <v>68</v>
      </c>
      <c r="C78" s="7"/>
      <c r="D78" s="8">
        <v>374.64</v>
      </c>
      <c r="E78" s="9">
        <v>0</v>
      </c>
    </row>
    <row r="79" spans="1:5" x14ac:dyDescent="0.25">
      <c r="A79" s="6">
        <v>3</v>
      </c>
      <c r="B79" s="7" t="s">
        <v>69</v>
      </c>
      <c r="C79" s="7"/>
      <c r="D79" s="8">
        <v>0</v>
      </c>
      <c r="E79" s="9">
        <v>0</v>
      </c>
    </row>
    <row r="80" spans="1:5" x14ac:dyDescent="0.25">
      <c r="A80" s="6">
        <v>4</v>
      </c>
      <c r="B80" s="7" t="s">
        <v>70</v>
      </c>
      <c r="C80" s="7"/>
      <c r="D80" s="8">
        <v>0</v>
      </c>
      <c r="E80" s="9">
        <v>0</v>
      </c>
    </row>
    <row r="81" spans="1:5" x14ac:dyDescent="0.25">
      <c r="A81" s="60">
        <v>16</v>
      </c>
      <c r="B81" s="61" t="s">
        <v>71</v>
      </c>
      <c r="C81" s="61">
        <v>527</v>
      </c>
      <c r="D81" s="62">
        <f>SUM(D77:D80)</f>
        <v>47980.34</v>
      </c>
      <c r="E81" s="63">
        <f>SUM(E77)</f>
        <v>0</v>
      </c>
    </row>
    <row r="82" spans="1:5" x14ac:dyDescent="0.25">
      <c r="A82" s="6">
        <v>1</v>
      </c>
      <c r="B82" s="7" t="s">
        <v>72</v>
      </c>
      <c r="C82" s="7"/>
      <c r="D82" s="8">
        <v>0</v>
      </c>
      <c r="E82" s="9">
        <v>0</v>
      </c>
    </row>
    <row r="83" spans="1:5" x14ac:dyDescent="0.25">
      <c r="A83" s="6">
        <v>2</v>
      </c>
      <c r="B83" s="7" t="s">
        <v>73</v>
      </c>
      <c r="C83" s="7"/>
      <c r="D83" s="8">
        <v>0</v>
      </c>
      <c r="E83" s="9" t="s">
        <v>38</v>
      </c>
    </row>
    <row r="84" spans="1:5" x14ac:dyDescent="0.25">
      <c r="A84" s="60">
        <v>18</v>
      </c>
      <c r="B84" s="61" t="s">
        <v>73</v>
      </c>
      <c r="C84" s="61">
        <v>531</v>
      </c>
      <c r="D84" s="62">
        <f>SUM(D83)</f>
        <v>0</v>
      </c>
      <c r="E84" s="63">
        <f>SUM(E83)</f>
        <v>0</v>
      </c>
    </row>
    <row r="85" spans="1:5" x14ac:dyDescent="0.25">
      <c r="A85" s="10">
        <v>1</v>
      </c>
      <c r="B85" s="11" t="s">
        <v>74</v>
      </c>
      <c r="C85" s="11"/>
      <c r="D85" s="15">
        <v>0</v>
      </c>
      <c r="E85" s="16">
        <v>0</v>
      </c>
    </row>
    <row r="86" spans="1:5" x14ac:dyDescent="0.25">
      <c r="A86" s="60">
        <v>19</v>
      </c>
      <c r="B86" s="61" t="s">
        <v>74</v>
      </c>
      <c r="C86" s="61">
        <v>532</v>
      </c>
      <c r="D86" s="62">
        <f>SUM(D85)</f>
        <v>0</v>
      </c>
      <c r="E86" s="63">
        <f>SUM(E85)</f>
        <v>0</v>
      </c>
    </row>
    <row r="87" spans="1:5" x14ac:dyDescent="0.25">
      <c r="A87" s="6">
        <v>1</v>
      </c>
      <c r="B87" s="7" t="s">
        <v>75</v>
      </c>
      <c r="C87" s="7"/>
      <c r="D87" s="8">
        <v>120</v>
      </c>
      <c r="E87" s="9">
        <v>0</v>
      </c>
    </row>
    <row r="88" spans="1:5" x14ac:dyDescent="0.25">
      <c r="A88" s="60">
        <v>20</v>
      </c>
      <c r="B88" s="61" t="s">
        <v>75</v>
      </c>
      <c r="C88" s="61">
        <v>538</v>
      </c>
      <c r="D88" s="62">
        <f>SUM(D87:D87)</f>
        <v>120</v>
      </c>
      <c r="E88" s="63">
        <f>SUM(E87:E87)</f>
        <v>0</v>
      </c>
    </row>
    <row r="89" spans="1:5" x14ac:dyDescent="0.25">
      <c r="A89" s="6">
        <v>1</v>
      </c>
      <c r="B89" s="7" t="s">
        <v>76</v>
      </c>
      <c r="C89" s="7"/>
      <c r="D89" s="8">
        <v>0</v>
      </c>
      <c r="E89" s="9">
        <v>0</v>
      </c>
    </row>
    <row r="90" spans="1:5" x14ac:dyDescent="0.25">
      <c r="A90" s="60">
        <v>22</v>
      </c>
      <c r="B90" s="61" t="s">
        <v>76</v>
      </c>
      <c r="C90" s="61">
        <v>541</v>
      </c>
      <c r="D90" s="62">
        <f>SUM(D89)</f>
        <v>0</v>
      </c>
      <c r="E90" s="63">
        <f>SUM(E89)</f>
        <v>0</v>
      </c>
    </row>
    <row r="91" spans="1:5" x14ac:dyDescent="0.25">
      <c r="A91" s="6">
        <v>1</v>
      </c>
      <c r="B91" s="7" t="s">
        <v>77</v>
      </c>
      <c r="C91" s="7"/>
      <c r="D91" s="8">
        <v>0</v>
      </c>
      <c r="E91" s="9">
        <v>0</v>
      </c>
    </row>
    <row r="92" spans="1:5" x14ac:dyDescent="0.25">
      <c r="A92" s="60">
        <v>23</v>
      </c>
      <c r="B92" s="61" t="s">
        <v>77</v>
      </c>
      <c r="C92" s="61">
        <v>542</v>
      </c>
      <c r="D92" s="62">
        <f>SUM(D91)</f>
        <v>0</v>
      </c>
      <c r="E92" s="63">
        <f>SUM(E91)</f>
        <v>0</v>
      </c>
    </row>
    <row r="93" spans="1:5" x14ac:dyDescent="0.25">
      <c r="A93" s="10">
        <v>1</v>
      </c>
      <c r="B93" s="11" t="s">
        <v>78</v>
      </c>
      <c r="C93" s="11"/>
      <c r="D93" s="12">
        <v>0</v>
      </c>
      <c r="E93" s="13">
        <v>0</v>
      </c>
    </row>
    <row r="94" spans="1:5" x14ac:dyDescent="0.25">
      <c r="A94" s="60">
        <v>24</v>
      </c>
      <c r="B94" s="61" t="s">
        <v>79</v>
      </c>
      <c r="C94" s="61">
        <v>543</v>
      </c>
      <c r="D94" s="62">
        <f>SUM(D93)</f>
        <v>0</v>
      </c>
      <c r="E94" s="63">
        <f>SUM(E93)</f>
        <v>0</v>
      </c>
    </row>
    <row r="95" spans="1:5" x14ac:dyDescent="0.25">
      <c r="A95" s="10">
        <v>1</v>
      </c>
      <c r="B95" s="11" t="s">
        <v>80</v>
      </c>
      <c r="C95" s="11"/>
      <c r="D95" s="15">
        <v>0</v>
      </c>
      <c r="E95" s="13">
        <v>0</v>
      </c>
    </row>
    <row r="96" spans="1:5" x14ac:dyDescent="0.25">
      <c r="A96" s="60">
        <v>25</v>
      </c>
      <c r="B96" s="61" t="s">
        <v>81</v>
      </c>
      <c r="C96" s="61">
        <v>544</v>
      </c>
      <c r="D96" s="62">
        <f>SUM(D95)</f>
        <v>0</v>
      </c>
      <c r="E96" s="63">
        <f>SUM(E95)</f>
        <v>0</v>
      </c>
    </row>
    <row r="97" spans="1:5" x14ac:dyDescent="0.25">
      <c r="A97" s="10">
        <v>1</v>
      </c>
      <c r="B97" s="11" t="s">
        <v>82</v>
      </c>
      <c r="C97" s="11"/>
      <c r="D97" s="12">
        <v>0</v>
      </c>
      <c r="E97" s="13">
        <v>0</v>
      </c>
    </row>
    <row r="98" spans="1:5" x14ac:dyDescent="0.25">
      <c r="A98" s="60">
        <v>26</v>
      </c>
      <c r="B98" s="61" t="s">
        <v>82</v>
      </c>
      <c r="C98" s="61">
        <v>547</v>
      </c>
      <c r="D98" s="62">
        <f>SUM(D97)</f>
        <v>0</v>
      </c>
      <c r="E98" s="63">
        <f>SUM(E97)</f>
        <v>0</v>
      </c>
    </row>
    <row r="99" spans="1:5" x14ac:dyDescent="0.25">
      <c r="A99" s="10">
        <v>1</v>
      </c>
      <c r="B99" s="11" t="s">
        <v>83</v>
      </c>
      <c r="C99" s="11"/>
      <c r="D99" s="12">
        <v>0</v>
      </c>
      <c r="E99" s="13">
        <v>0</v>
      </c>
    </row>
    <row r="100" spans="1:5" x14ac:dyDescent="0.25">
      <c r="A100" s="60">
        <v>27</v>
      </c>
      <c r="B100" s="61" t="s">
        <v>83</v>
      </c>
      <c r="C100" s="61">
        <v>548</v>
      </c>
      <c r="D100" s="62">
        <f>SUM(D99)</f>
        <v>0</v>
      </c>
      <c r="E100" s="63">
        <f>SUM(E99)</f>
        <v>0</v>
      </c>
    </row>
    <row r="101" spans="1:5" x14ac:dyDescent="0.25">
      <c r="A101" s="10">
        <v>1</v>
      </c>
      <c r="B101" s="11" t="s">
        <v>84</v>
      </c>
      <c r="C101" s="11"/>
      <c r="D101" s="15">
        <v>37584</v>
      </c>
      <c r="E101" s="13">
        <v>0</v>
      </c>
    </row>
    <row r="102" spans="1:5" x14ac:dyDescent="0.25">
      <c r="A102" s="60">
        <v>28</v>
      </c>
      <c r="B102" s="61" t="s">
        <v>84</v>
      </c>
      <c r="C102" s="61">
        <v>551</v>
      </c>
      <c r="D102" s="62">
        <f>SUM(D101)</f>
        <v>37584</v>
      </c>
      <c r="E102" s="63">
        <f>SUM(E101)</f>
        <v>0</v>
      </c>
    </row>
    <row r="103" spans="1:5" x14ac:dyDescent="0.25">
      <c r="A103" s="10">
        <v>1</v>
      </c>
      <c r="B103" s="11" t="s">
        <v>85</v>
      </c>
      <c r="C103" s="11"/>
      <c r="D103" s="12">
        <v>0</v>
      </c>
      <c r="E103" s="13">
        <v>0</v>
      </c>
    </row>
    <row r="104" spans="1:5" x14ac:dyDescent="0.25">
      <c r="A104" s="60">
        <v>29</v>
      </c>
      <c r="B104" s="61" t="s">
        <v>86</v>
      </c>
      <c r="C104" s="61">
        <v>552</v>
      </c>
      <c r="D104" s="62">
        <f>SUM(D103)</f>
        <v>0</v>
      </c>
      <c r="E104" s="63">
        <f>SUM(E103)</f>
        <v>0</v>
      </c>
    </row>
    <row r="105" spans="1:5" x14ac:dyDescent="0.25">
      <c r="A105" s="10">
        <v>1</v>
      </c>
      <c r="B105" s="11" t="s">
        <v>87</v>
      </c>
      <c r="C105" s="11"/>
      <c r="D105" s="12">
        <v>0</v>
      </c>
      <c r="E105" s="13">
        <v>0</v>
      </c>
    </row>
    <row r="106" spans="1:5" x14ac:dyDescent="0.25">
      <c r="A106" s="60">
        <v>30</v>
      </c>
      <c r="B106" s="61" t="s">
        <v>88</v>
      </c>
      <c r="C106" s="61">
        <v>553</v>
      </c>
      <c r="D106" s="62">
        <f>SUM(D105)</f>
        <v>0</v>
      </c>
      <c r="E106" s="63">
        <f>SUM(E105)</f>
        <v>0</v>
      </c>
    </row>
    <row r="107" spans="1:5" x14ac:dyDescent="0.25">
      <c r="A107" s="10">
        <v>1</v>
      </c>
      <c r="B107" s="11" t="s">
        <v>89</v>
      </c>
      <c r="C107" s="11"/>
      <c r="D107" s="12">
        <v>0</v>
      </c>
      <c r="E107" s="13">
        <v>0</v>
      </c>
    </row>
    <row r="108" spans="1:5" x14ac:dyDescent="0.25">
      <c r="A108" s="60">
        <v>31</v>
      </c>
      <c r="B108" s="61" t="s">
        <v>89</v>
      </c>
      <c r="C108" s="61">
        <v>554</v>
      </c>
      <c r="D108" s="62">
        <f>SUM(D107)</f>
        <v>0</v>
      </c>
      <c r="E108" s="63">
        <f>SUM(E107)</f>
        <v>0</v>
      </c>
    </row>
    <row r="109" spans="1:5" x14ac:dyDescent="0.25">
      <c r="A109" s="17">
        <v>1</v>
      </c>
      <c r="B109" s="18" t="s">
        <v>90</v>
      </c>
      <c r="C109" s="18"/>
      <c r="D109" s="19">
        <v>0</v>
      </c>
      <c r="E109" s="20">
        <v>0</v>
      </c>
    </row>
    <row r="110" spans="1:5" x14ac:dyDescent="0.25">
      <c r="A110" s="60">
        <v>32</v>
      </c>
      <c r="B110" s="61" t="s">
        <v>90</v>
      </c>
      <c r="C110" s="61">
        <v>555</v>
      </c>
      <c r="D110" s="62">
        <f>SUM(D109)</f>
        <v>0</v>
      </c>
      <c r="E110" s="63">
        <f>SUM(E109)</f>
        <v>0</v>
      </c>
    </row>
    <row r="111" spans="1:5" x14ac:dyDescent="0.25">
      <c r="A111" s="17">
        <v>1</v>
      </c>
      <c r="B111" s="18" t="s">
        <v>91</v>
      </c>
      <c r="C111" s="18"/>
      <c r="D111" s="19">
        <v>0</v>
      </c>
      <c r="E111" s="20">
        <v>0</v>
      </c>
    </row>
    <row r="112" spans="1:5" x14ac:dyDescent="0.25">
      <c r="A112" s="60">
        <v>33</v>
      </c>
      <c r="B112" s="61" t="s">
        <v>91</v>
      </c>
      <c r="C112" s="61">
        <v>556</v>
      </c>
      <c r="D112" s="62">
        <f>SUM(D111)</f>
        <v>0</v>
      </c>
      <c r="E112" s="63">
        <f>SUM(E111)</f>
        <v>0</v>
      </c>
    </row>
    <row r="113" spans="1:5" x14ac:dyDescent="0.25">
      <c r="A113" s="17">
        <v>1</v>
      </c>
      <c r="B113" s="18" t="s">
        <v>92</v>
      </c>
      <c r="C113" s="18"/>
      <c r="D113" s="19">
        <v>0</v>
      </c>
      <c r="E113" s="20">
        <v>0</v>
      </c>
    </row>
    <row r="114" spans="1:5" x14ac:dyDescent="0.25">
      <c r="A114" s="60">
        <v>34</v>
      </c>
      <c r="B114" s="61" t="s">
        <v>93</v>
      </c>
      <c r="C114" s="61">
        <v>557</v>
      </c>
      <c r="D114" s="62">
        <f>SUM(D113)</f>
        <v>0</v>
      </c>
      <c r="E114" s="63">
        <f>SUM(E113)</f>
        <v>0</v>
      </c>
    </row>
    <row r="115" spans="1:5" x14ac:dyDescent="0.25">
      <c r="A115" s="21">
        <v>1</v>
      </c>
      <c r="B115" s="22" t="s">
        <v>94</v>
      </c>
      <c r="C115" s="22"/>
      <c r="D115" s="23">
        <v>102862</v>
      </c>
      <c r="E115" s="24">
        <v>0</v>
      </c>
    </row>
    <row r="116" spans="1:5" x14ac:dyDescent="0.25">
      <c r="A116" s="60">
        <v>35</v>
      </c>
      <c r="B116" s="61" t="s">
        <v>94</v>
      </c>
      <c r="C116" s="61">
        <v>558</v>
      </c>
      <c r="D116" s="62">
        <f>SUM(D115:D115)</f>
        <v>102862</v>
      </c>
      <c r="E116" s="63">
        <f>SUM(E115:E115)</f>
        <v>0</v>
      </c>
    </row>
    <row r="117" spans="1:5" s="51" customFormat="1" x14ac:dyDescent="0.25">
      <c r="A117" s="52">
        <v>1</v>
      </c>
      <c r="B117" s="53" t="s">
        <v>95</v>
      </c>
      <c r="C117" s="53"/>
      <c r="D117" s="54">
        <v>31995.67</v>
      </c>
      <c r="E117" s="67">
        <v>0</v>
      </c>
    </row>
    <row r="118" spans="1:5" x14ac:dyDescent="0.25">
      <c r="A118" s="64">
        <v>36</v>
      </c>
      <c r="B118" s="65" t="s">
        <v>96</v>
      </c>
      <c r="C118" s="65">
        <v>549</v>
      </c>
      <c r="D118" s="66">
        <f>SUM(D117)</f>
        <v>31995.67</v>
      </c>
      <c r="E118" s="99">
        <f>SUM(E117)</f>
        <v>0</v>
      </c>
    </row>
    <row r="119" spans="1:5" x14ac:dyDescent="0.25">
      <c r="A119" s="68" t="s">
        <v>97</v>
      </c>
      <c r="B119" s="69" t="s">
        <v>98</v>
      </c>
      <c r="C119" s="69"/>
      <c r="D119" s="70"/>
      <c r="E119" s="71">
        <f>E123+E125+E127+E129+E132+E134</f>
        <v>0</v>
      </c>
    </row>
    <row r="120" spans="1:5" x14ac:dyDescent="0.25">
      <c r="A120" s="21">
        <v>1</v>
      </c>
      <c r="B120" s="22" t="s">
        <v>99</v>
      </c>
      <c r="C120" s="22"/>
      <c r="D120" s="23">
        <v>0</v>
      </c>
      <c r="E120" s="25">
        <v>0</v>
      </c>
    </row>
    <row r="121" spans="1:5" x14ac:dyDescent="0.25">
      <c r="A121" s="72">
        <v>1</v>
      </c>
      <c r="B121" s="73" t="s">
        <v>99</v>
      </c>
      <c r="C121" s="73">
        <v>561</v>
      </c>
      <c r="D121" s="74">
        <f>SUM(D120)</f>
        <v>0</v>
      </c>
      <c r="E121" s="75">
        <f>SUM(E120)</f>
        <v>0</v>
      </c>
    </row>
    <row r="122" spans="1:5" x14ac:dyDescent="0.25">
      <c r="A122" s="21">
        <v>1</v>
      </c>
      <c r="B122" s="22" t="s">
        <v>100</v>
      </c>
      <c r="C122" s="22"/>
      <c r="D122" s="23">
        <v>0</v>
      </c>
      <c r="E122" s="25">
        <v>0</v>
      </c>
    </row>
    <row r="123" spans="1:5" x14ac:dyDescent="0.25">
      <c r="A123" s="72">
        <v>2</v>
      </c>
      <c r="B123" s="73" t="s">
        <v>100</v>
      </c>
      <c r="C123" s="73">
        <v>562</v>
      </c>
      <c r="D123" s="74">
        <f>SUM(D122)</f>
        <v>0</v>
      </c>
      <c r="E123" s="75">
        <f>SUM(E122)</f>
        <v>0</v>
      </c>
    </row>
    <row r="124" spans="1:5" x14ac:dyDescent="0.25">
      <c r="A124" s="21">
        <v>1</v>
      </c>
      <c r="B124" s="22" t="s">
        <v>101</v>
      </c>
      <c r="C124" s="22"/>
      <c r="D124" s="23">
        <v>0</v>
      </c>
      <c r="E124" s="25">
        <v>0</v>
      </c>
    </row>
    <row r="125" spans="1:5" x14ac:dyDescent="0.25">
      <c r="A125" s="72">
        <v>3</v>
      </c>
      <c r="B125" s="73" t="s">
        <v>101</v>
      </c>
      <c r="C125" s="73">
        <v>563</v>
      </c>
      <c r="D125" s="76">
        <f>SUM(D124)</f>
        <v>0</v>
      </c>
      <c r="E125" s="77">
        <f>SUM(E124)</f>
        <v>0</v>
      </c>
    </row>
    <row r="126" spans="1:5" x14ac:dyDescent="0.25">
      <c r="A126" s="21">
        <v>1</v>
      </c>
      <c r="B126" s="22" t="s">
        <v>102</v>
      </c>
      <c r="C126" s="22"/>
      <c r="D126" s="26">
        <v>0</v>
      </c>
      <c r="E126" s="25">
        <v>0</v>
      </c>
    </row>
    <row r="127" spans="1:5" x14ac:dyDescent="0.25">
      <c r="A127" s="72">
        <v>4</v>
      </c>
      <c r="B127" s="73" t="s">
        <v>102</v>
      </c>
      <c r="C127" s="73">
        <v>564</v>
      </c>
      <c r="D127" s="76">
        <f>SUM(D126)</f>
        <v>0</v>
      </c>
      <c r="E127" s="77">
        <f>SUM(E126)</f>
        <v>0</v>
      </c>
    </row>
    <row r="128" spans="1:5" x14ac:dyDescent="0.25">
      <c r="A128" s="21">
        <v>1</v>
      </c>
      <c r="B128" s="22" t="s">
        <v>57</v>
      </c>
      <c r="C128" s="22"/>
      <c r="D128" s="26">
        <v>0</v>
      </c>
      <c r="E128" s="25">
        <v>0</v>
      </c>
    </row>
    <row r="129" spans="1:6" x14ac:dyDescent="0.25">
      <c r="A129" s="72">
        <v>5</v>
      </c>
      <c r="B129" s="73" t="s">
        <v>57</v>
      </c>
      <c r="C129" s="73">
        <v>569</v>
      </c>
      <c r="D129" s="76">
        <f>SUM(D128)</f>
        <v>0</v>
      </c>
      <c r="E129" s="77">
        <f>SUM(E128)</f>
        <v>0</v>
      </c>
    </row>
    <row r="130" spans="1:6" x14ac:dyDescent="0.25">
      <c r="A130" s="78" t="s">
        <v>103</v>
      </c>
      <c r="B130" s="79" t="s">
        <v>104</v>
      </c>
      <c r="C130" s="79"/>
      <c r="D130" s="80">
        <f>D132+D134</f>
        <v>0</v>
      </c>
      <c r="E130" s="81">
        <f>E132+E134</f>
        <v>0</v>
      </c>
      <c r="F130" s="82"/>
    </row>
    <row r="131" spans="1:6" x14ac:dyDescent="0.25">
      <c r="A131" s="21">
        <v>1</v>
      </c>
      <c r="B131" s="22" t="s">
        <v>105</v>
      </c>
      <c r="C131" s="22"/>
      <c r="D131" s="26">
        <v>0</v>
      </c>
      <c r="E131" s="25">
        <f>SUM(D131)</f>
        <v>0</v>
      </c>
    </row>
    <row r="132" spans="1:6" x14ac:dyDescent="0.25">
      <c r="A132" s="72">
        <v>2</v>
      </c>
      <c r="B132" s="73" t="s">
        <v>105</v>
      </c>
      <c r="C132" s="73">
        <v>571</v>
      </c>
      <c r="D132" s="74">
        <f>SUM(D131)</f>
        <v>0</v>
      </c>
      <c r="E132" s="77">
        <f>SUM(D132)</f>
        <v>0</v>
      </c>
    </row>
    <row r="133" spans="1:6" x14ac:dyDescent="0.25">
      <c r="A133" s="21">
        <v>1</v>
      </c>
      <c r="B133" s="22" t="s">
        <v>106</v>
      </c>
      <c r="C133" s="22"/>
      <c r="D133" s="23">
        <v>0</v>
      </c>
      <c r="E133" s="25">
        <f>SUM(D133)</f>
        <v>0</v>
      </c>
    </row>
    <row r="134" spans="1:6" ht="15.75" thickBot="1" x14ac:dyDescent="0.3">
      <c r="A134" s="83">
        <v>2</v>
      </c>
      <c r="B134" s="84" t="s">
        <v>106</v>
      </c>
      <c r="C134" s="84">
        <v>572</v>
      </c>
      <c r="D134" s="85">
        <f>SUM(D133)</f>
        <v>0</v>
      </c>
      <c r="E134" s="86">
        <f>SUM(D134)</f>
        <v>0</v>
      </c>
    </row>
    <row r="135" spans="1:6" x14ac:dyDescent="0.25">
      <c r="A135" s="38" t="s">
        <v>107</v>
      </c>
      <c r="B135" s="39" t="s">
        <v>108</v>
      </c>
      <c r="C135" s="39"/>
      <c r="D135" s="40">
        <f>D137+D139</f>
        <v>0</v>
      </c>
      <c r="E135" s="41">
        <f>E137+E139</f>
        <v>0</v>
      </c>
    </row>
    <row r="136" spans="1:6" x14ac:dyDescent="0.25">
      <c r="A136" s="21">
        <v>1</v>
      </c>
      <c r="B136" s="22" t="s">
        <v>109</v>
      </c>
      <c r="C136" s="22"/>
      <c r="D136" s="26">
        <v>0</v>
      </c>
      <c r="E136" s="25">
        <f>SUM(D136)</f>
        <v>0</v>
      </c>
    </row>
    <row r="137" spans="1:6" x14ac:dyDescent="0.25">
      <c r="A137" s="72">
        <v>1</v>
      </c>
      <c r="B137" s="73" t="s">
        <v>109</v>
      </c>
      <c r="C137" s="73">
        <v>591</v>
      </c>
      <c r="D137" s="74">
        <f>SUM(D136)</f>
        <v>0</v>
      </c>
      <c r="E137" s="77">
        <f>SUM(D137)</f>
        <v>0</v>
      </c>
    </row>
    <row r="138" spans="1:6" ht="15.75" thickBot="1" x14ac:dyDescent="0.3">
      <c r="A138" s="106">
        <v>1</v>
      </c>
      <c r="B138" s="107" t="s">
        <v>110</v>
      </c>
      <c r="C138" s="107"/>
      <c r="D138" s="108">
        <v>0</v>
      </c>
      <c r="E138" s="109">
        <f>SUM(D138)</f>
        <v>0</v>
      </c>
    </row>
    <row r="139" spans="1:6" ht="15.75" thickBot="1" x14ac:dyDescent="0.3">
      <c r="A139" s="87">
        <v>2</v>
      </c>
      <c r="B139" s="88" t="s">
        <v>110</v>
      </c>
      <c r="C139" s="88">
        <v>595</v>
      </c>
      <c r="D139" s="104">
        <f>SUM(D138)</f>
        <v>0</v>
      </c>
      <c r="E139" s="89">
        <f>SUM(D139)</f>
        <v>0</v>
      </c>
    </row>
    <row r="140" spans="1:6" ht="15.75" thickBot="1" x14ac:dyDescent="0.3">
      <c r="A140" s="116"/>
      <c r="B140" s="56"/>
      <c r="C140" s="56"/>
      <c r="D140" s="56"/>
      <c r="E140" s="117"/>
    </row>
    <row r="141" spans="1:6" ht="15.75" thickBot="1" x14ac:dyDescent="0.3">
      <c r="A141" s="34" t="s">
        <v>111</v>
      </c>
      <c r="B141" s="35" t="s">
        <v>112</v>
      </c>
      <c r="C141" s="35"/>
      <c r="D141" s="36">
        <f>D143+D172+D183</f>
        <v>5033900.5600000005</v>
      </c>
      <c r="E141" s="42">
        <f>E143+E172+E183</f>
        <v>110740</v>
      </c>
    </row>
    <row r="142" spans="1:6" ht="15.75" thickBot="1" x14ac:dyDescent="0.3">
      <c r="A142" s="116"/>
      <c r="B142" s="56"/>
      <c r="C142" s="56"/>
      <c r="D142" s="56"/>
      <c r="E142" s="117"/>
    </row>
    <row r="143" spans="1:6" ht="15.75" thickBot="1" x14ac:dyDescent="0.3">
      <c r="A143" s="34" t="s">
        <v>6</v>
      </c>
      <c r="B143" s="35" t="s">
        <v>113</v>
      </c>
      <c r="C143" s="35"/>
      <c r="D143" s="36">
        <f>D145+D147+D149+D151+D153+D155+D157+D159+D161+D163+D165+D167+D169+D171</f>
        <v>517196.88</v>
      </c>
      <c r="E143" s="42">
        <f>E145+E147+E149+E151+E153+E155+E157+E159+E161+E163+E165+E167+E169+E171</f>
        <v>110740</v>
      </c>
    </row>
    <row r="144" spans="1:6" x14ac:dyDescent="0.25">
      <c r="A144" s="21">
        <v>1</v>
      </c>
      <c r="B144" s="22" t="s">
        <v>114</v>
      </c>
      <c r="C144" s="22"/>
      <c r="D144" s="23">
        <v>0</v>
      </c>
      <c r="E144" s="25">
        <v>0</v>
      </c>
    </row>
    <row r="145" spans="1:5" x14ac:dyDescent="0.25">
      <c r="A145" s="72">
        <v>1</v>
      </c>
      <c r="B145" s="73" t="s">
        <v>114</v>
      </c>
      <c r="C145" s="73">
        <v>601</v>
      </c>
      <c r="D145" s="74">
        <f>SUM(D144)</f>
        <v>0</v>
      </c>
      <c r="E145" s="75">
        <f>SUM(E144)</f>
        <v>0</v>
      </c>
    </row>
    <row r="146" spans="1:5" x14ac:dyDescent="0.25">
      <c r="A146" s="6">
        <v>1</v>
      </c>
      <c r="B146" s="7" t="s">
        <v>115</v>
      </c>
      <c r="C146" s="7"/>
      <c r="D146" s="8">
        <v>424632</v>
      </c>
      <c r="E146" s="27">
        <v>110740</v>
      </c>
    </row>
    <row r="147" spans="1:5" x14ac:dyDescent="0.25">
      <c r="A147" s="60">
        <v>2</v>
      </c>
      <c r="B147" s="61" t="s">
        <v>116</v>
      </c>
      <c r="C147" s="61">
        <v>602</v>
      </c>
      <c r="D147" s="62">
        <f>SUM(D146:D146)</f>
        <v>424632</v>
      </c>
      <c r="E147" s="63">
        <f>SUM(E146:E146)</f>
        <v>110740</v>
      </c>
    </row>
    <row r="148" spans="1:5" x14ac:dyDescent="0.25">
      <c r="A148" s="21">
        <v>1</v>
      </c>
      <c r="B148" s="22" t="s">
        <v>117</v>
      </c>
      <c r="C148" s="22"/>
      <c r="D148" s="23">
        <v>0</v>
      </c>
      <c r="E148" s="24">
        <v>0</v>
      </c>
    </row>
    <row r="149" spans="1:5" x14ac:dyDescent="0.25">
      <c r="A149" s="72">
        <v>3</v>
      </c>
      <c r="B149" s="73" t="s">
        <v>117</v>
      </c>
      <c r="C149" s="73">
        <v>603</v>
      </c>
      <c r="D149" s="74">
        <f>SUM(D148)</f>
        <v>0</v>
      </c>
      <c r="E149" s="77">
        <f>SUM(E148)</f>
        <v>0</v>
      </c>
    </row>
    <row r="150" spans="1:5" x14ac:dyDescent="0.25">
      <c r="A150" s="21">
        <v>1</v>
      </c>
      <c r="B150" s="22" t="s">
        <v>118</v>
      </c>
      <c r="C150" s="22"/>
      <c r="D150" s="23">
        <v>0</v>
      </c>
      <c r="E150" s="25">
        <v>0</v>
      </c>
    </row>
    <row r="151" spans="1:5" x14ac:dyDescent="0.25">
      <c r="A151" s="72">
        <v>4</v>
      </c>
      <c r="B151" s="73" t="s">
        <v>118</v>
      </c>
      <c r="C151" s="73">
        <v>604</v>
      </c>
      <c r="D151" s="74">
        <f>SUM(D150)</f>
        <v>0</v>
      </c>
      <c r="E151" s="75">
        <f>SUM(E150)</f>
        <v>0</v>
      </c>
    </row>
    <row r="152" spans="1:5" x14ac:dyDescent="0.25">
      <c r="A152" s="21">
        <v>1</v>
      </c>
      <c r="B152" s="22" t="s">
        <v>119</v>
      </c>
      <c r="C152" s="22"/>
      <c r="D152" s="23">
        <v>0</v>
      </c>
      <c r="E152" s="25">
        <v>0</v>
      </c>
    </row>
    <row r="153" spans="1:5" x14ac:dyDescent="0.25">
      <c r="A153" s="72">
        <v>5</v>
      </c>
      <c r="B153" s="73" t="s">
        <v>119</v>
      </c>
      <c r="C153" s="73">
        <v>609</v>
      </c>
      <c r="D153" s="76">
        <f>SUM(D152)</f>
        <v>0</v>
      </c>
      <c r="E153" s="75">
        <f>SUM(E152)</f>
        <v>0</v>
      </c>
    </row>
    <row r="154" spans="1:5" x14ac:dyDescent="0.25">
      <c r="A154" s="21">
        <v>1</v>
      </c>
      <c r="B154" s="22" t="s">
        <v>76</v>
      </c>
      <c r="C154" s="22"/>
      <c r="D154" s="23">
        <v>0</v>
      </c>
      <c r="E154" s="24">
        <v>0</v>
      </c>
    </row>
    <row r="155" spans="1:5" x14ac:dyDescent="0.25">
      <c r="A155" s="72">
        <v>6</v>
      </c>
      <c r="B155" s="73" t="s">
        <v>76</v>
      </c>
      <c r="C155" s="73">
        <v>641</v>
      </c>
      <c r="D155" s="74">
        <f>SUM(D154)</f>
        <v>0</v>
      </c>
      <c r="E155" s="75">
        <f>SUM(E154)</f>
        <v>0</v>
      </c>
    </row>
    <row r="156" spans="1:5" x14ac:dyDescent="0.25">
      <c r="A156" s="21">
        <v>1</v>
      </c>
      <c r="B156" s="22" t="s">
        <v>77</v>
      </c>
      <c r="C156" s="22"/>
      <c r="D156" s="23">
        <v>0</v>
      </c>
      <c r="E156" s="25">
        <v>0</v>
      </c>
    </row>
    <row r="157" spans="1:5" x14ac:dyDescent="0.25">
      <c r="A157" s="72">
        <v>7</v>
      </c>
      <c r="B157" s="73" t="s">
        <v>120</v>
      </c>
      <c r="C157" s="73">
        <v>642</v>
      </c>
      <c r="D157" s="74">
        <f>SUM(D156)</f>
        <v>0</v>
      </c>
      <c r="E157" s="75">
        <f>SUM(E156)</f>
        <v>0</v>
      </c>
    </row>
    <row r="158" spans="1:5" x14ac:dyDescent="0.25">
      <c r="A158" s="21">
        <v>1</v>
      </c>
      <c r="B158" s="22" t="s">
        <v>121</v>
      </c>
      <c r="C158" s="22"/>
      <c r="D158" s="23">
        <v>0</v>
      </c>
      <c r="E158" s="25">
        <v>0</v>
      </c>
    </row>
    <row r="159" spans="1:5" x14ac:dyDescent="0.25">
      <c r="A159" s="72">
        <v>8</v>
      </c>
      <c r="B159" s="73" t="s">
        <v>121</v>
      </c>
      <c r="C159" s="73">
        <v>643</v>
      </c>
      <c r="D159" s="74">
        <f>SUM(D158)</f>
        <v>0</v>
      </c>
      <c r="E159" s="75">
        <f>SUM(E158)</f>
        <v>0</v>
      </c>
    </row>
    <row r="160" spans="1:5" x14ac:dyDescent="0.25">
      <c r="A160" s="21">
        <v>1</v>
      </c>
      <c r="B160" s="22" t="s">
        <v>122</v>
      </c>
      <c r="C160" s="22"/>
      <c r="D160" s="23">
        <v>0</v>
      </c>
      <c r="E160" s="25">
        <v>0</v>
      </c>
    </row>
    <row r="161" spans="1:5" x14ac:dyDescent="0.25">
      <c r="A161" s="72">
        <v>9</v>
      </c>
      <c r="B161" s="73" t="s">
        <v>122</v>
      </c>
      <c r="C161" s="73">
        <v>644</v>
      </c>
      <c r="D161" s="74">
        <f>SUM(D160)</f>
        <v>0</v>
      </c>
      <c r="E161" s="75">
        <f>SUM(E160)</f>
        <v>0</v>
      </c>
    </row>
    <row r="162" spans="1:5" x14ac:dyDescent="0.25">
      <c r="A162" s="21">
        <v>1</v>
      </c>
      <c r="B162" s="22" t="s">
        <v>123</v>
      </c>
      <c r="C162" s="22"/>
      <c r="D162" s="23">
        <v>0</v>
      </c>
      <c r="E162" s="25">
        <v>0</v>
      </c>
    </row>
    <row r="163" spans="1:5" x14ac:dyDescent="0.25">
      <c r="A163" s="72">
        <v>10</v>
      </c>
      <c r="B163" s="73" t="s">
        <v>124</v>
      </c>
      <c r="C163" s="73">
        <v>645</v>
      </c>
      <c r="D163" s="74">
        <f>SUM(D162)</f>
        <v>0</v>
      </c>
      <c r="E163" s="75">
        <f>SUM(E162)</f>
        <v>0</v>
      </c>
    </row>
    <row r="164" spans="1:5" x14ac:dyDescent="0.25">
      <c r="A164" s="21">
        <v>1</v>
      </c>
      <c r="B164" s="22" t="s">
        <v>125</v>
      </c>
      <c r="C164" s="22"/>
      <c r="D164" s="23">
        <v>0</v>
      </c>
      <c r="E164" s="25">
        <v>0</v>
      </c>
    </row>
    <row r="165" spans="1:5" x14ac:dyDescent="0.25">
      <c r="A165" s="72">
        <v>11</v>
      </c>
      <c r="B165" s="73" t="s">
        <v>125</v>
      </c>
      <c r="C165" s="73">
        <v>646</v>
      </c>
      <c r="D165" s="74">
        <f>SUM(D164)</f>
        <v>0</v>
      </c>
      <c r="E165" s="75">
        <f>SUM(E164)</f>
        <v>0</v>
      </c>
    </row>
    <row r="166" spans="1:5" x14ac:dyDescent="0.25">
      <c r="A166" s="21">
        <v>1</v>
      </c>
      <c r="B166" s="22" t="s">
        <v>126</v>
      </c>
      <c r="C166" s="22"/>
      <c r="D166" s="23">
        <v>0</v>
      </c>
      <c r="E166" s="25">
        <v>0</v>
      </c>
    </row>
    <row r="167" spans="1:5" x14ac:dyDescent="0.25">
      <c r="A167" s="72">
        <v>12</v>
      </c>
      <c r="B167" s="73" t="s">
        <v>126</v>
      </c>
      <c r="C167" s="73">
        <v>647</v>
      </c>
      <c r="D167" s="74">
        <f>SUM(D166)</f>
        <v>0</v>
      </c>
      <c r="E167" s="75">
        <f>SUM(E166)</f>
        <v>0</v>
      </c>
    </row>
    <row r="168" spans="1:5" x14ac:dyDescent="0.25">
      <c r="A168" s="21">
        <v>1</v>
      </c>
      <c r="B168" s="22" t="s">
        <v>127</v>
      </c>
      <c r="C168" s="22"/>
      <c r="D168" s="23">
        <v>89089.88</v>
      </c>
      <c r="E168" s="25">
        <v>0</v>
      </c>
    </row>
    <row r="169" spans="1:5" x14ac:dyDescent="0.25">
      <c r="A169" s="72">
        <v>13</v>
      </c>
      <c r="B169" s="73" t="s">
        <v>127</v>
      </c>
      <c r="C169" s="73">
        <v>648</v>
      </c>
      <c r="D169" s="76">
        <f>SUM(D168)</f>
        <v>89089.88</v>
      </c>
      <c r="E169" s="37">
        <f>SUM(E168)</f>
        <v>0</v>
      </c>
    </row>
    <row r="170" spans="1:5" x14ac:dyDescent="0.25">
      <c r="A170" s="21">
        <v>1</v>
      </c>
      <c r="B170" s="22" t="s">
        <v>128</v>
      </c>
      <c r="C170" s="22"/>
      <c r="D170" s="23">
        <v>3475</v>
      </c>
      <c r="E170" s="24">
        <v>0</v>
      </c>
    </row>
    <row r="171" spans="1:5" ht="15.75" thickBot="1" x14ac:dyDescent="0.3">
      <c r="A171" s="72">
        <v>14</v>
      </c>
      <c r="B171" s="73" t="s">
        <v>128</v>
      </c>
      <c r="C171" s="73">
        <v>649</v>
      </c>
      <c r="D171" s="76">
        <f>SUM(D170)</f>
        <v>3475</v>
      </c>
      <c r="E171" s="77">
        <f>SUM(E170)</f>
        <v>0</v>
      </c>
    </row>
    <row r="172" spans="1:5" ht="15.75" thickBot="1" x14ac:dyDescent="0.3">
      <c r="A172" s="34" t="s">
        <v>97</v>
      </c>
      <c r="B172" s="35" t="s">
        <v>129</v>
      </c>
      <c r="C172" s="35"/>
      <c r="D172" s="36">
        <f>D176+D178+D180+D182</f>
        <v>0</v>
      </c>
      <c r="E172" s="42">
        <f>E176+E178+E180+E182</f>
        <v>0</v>
      </c>
    </row>
    <row r="173" spans="1:5" x14ac:dyDescent="0.25">
      <c r="A173" s="21">
        <v>1</v>
      </c>
      <c r="B173" s="22" t="s">
        <v>130</v>
      </c>
      <c r="C173" s="22"/>
      <c r="D173" s="23">
        <v>0</v>
      </c>
      <c r="E173" s="25">
        <v>0</v>
      </c>
    </row>
    <row r="174" spans="1:5" x14ac:dyDescent="0.25">
      <c r="A174" s="72">
        <v>1</v>
      </c>
      <c r="B174" s="73" t="s">
        <v>130</v>
      </c>
      <c r="C174" s="73">
        <v>661</v>
      </c>
      <c r="D174" s="76">
        <f>SUM(D173)</f>
        <v>0</v>
      </c>
      <c r="E174" s="75">
        <f>SUM(E173)</f>
        <v>0</v>
      </c>
    </row>
    <row r="175" spans="1:5" x14ac:dyDescent="0.25">
      <c r="A175" s="21">
        <v>1</v>
      </c>
      <c r="B175" s="22" t="s">
        <v>100</v>
      </c>
      <c r="C175" s="22"/>
      <c r="D175" s="23">
        <v>0</v>
      </c>
      <c r="E175" s="25">
        <v>0</v>
      </c>
    </row>
    <row r="176" spans="1:5" x14ac:dyDescent="0.25">
      <c r="A176" s="72">
        <v>2</v>
      </c>
      <c r="B176" s="73" t="s">
        <v>100</v>
      </c>
      <c r="C176" s="73">
        <v>662</v>
      </c>
      <c r="D176" s="76">
        <f>SUM(D175)</f>
        <v>0</v>
      </c>
      <c r="E176" s="77">
        <f>SUM(E175)</f>
        <v>0</v>
      </c>
    </row>
    <row r="177" spans="1:5" x14ac:dyDescent="0.25">
      <c r="A177" s="21">
        <v>1</v>
      </c>
      <c r="B177" s="22" t="s">
        <v>131</v>
      </c>
      <c r="C177" s="22"/>
      <c r="D177" s="23">
        <v>0</v>
      </c>
      <c r="E177" s="25">
        <v>0</v>
      </c>
    </row>
    <row r="178" spans="1:5" x14ac:dyDescent="0.25">
      <c r="A178" s="72">
        <v>3</v>
      </c>
      <c r="B178" s="73" t="s">
        <v>131</v>
      </c>
      <c r="C178" s="73">
        <v>663</v>
      </c>
      <c r="D178" s="76">
        <f>SUM(D177)</f>
        <v>0</v>
      </c>
      <c r="E178" s="77">
        <f>SUM(E177)</f>
        <v>0</v>
      </c>
    </row>
    <row r="179" spans="1:5" x14ac:dyDescent="0.25">
      <c r="A179" s="21">
        <v>1</v>
      </c>
      <c r="B179" s="22" t="s">
        <v>132</v>
      </c>
      <c r="C179" s="22"/>
      <c r="D179" s="23">
        <v>0</v>
      </c>
      <c r="E179" s="25">
        <v>0</v>
      </c>
    </row>
    <row r="180" spans="1:5" x14ac:dyDescent="0.25">
      <c r="A180" s="72">
        <v>4</v>
      </c>
      <c r="B180" s="73" t="s">
        <v>132</v>
      </c>
      <c r="C180" s="73">
        <v>664</v>
      </c>
      <c r="D180" s="76">
        <f>SUM(D179)</f>
        <v>0</v>
      </c>
      <c r="E180" s="77">
        <f>SUM(E179)</f>
        <v>0</v>
      </c>
    </row>
    <row r="181" spans="1:5" x14ac:dyDescent="0.25">
      <c r="A181" s="21">
        <v>1</v>
      </c>
      <c r="B181" s="22" t="s">
        <v>133</v>
      </c>
      <c r="C181" s="22"/>
      <c r="D181" s="23">
        <v>0</v>
      </c>
      <c r="E181" s="25">
        <v>0</v>
      </c>
    </row>
    <row r="182" spans="1:5" ht="15.75" thickBot="1" x14ac:dyDescent="0.3">
      <c r="A182" s="72">
        <v>5</v>
      </c>
      <c r="B182" s="73" t="s">
        <v>133</v>
      </c>
      <c r="C182" s="73">
        <v>669</v>
      </c>
      <c r="D182" s="76">
        <f>SUM(D181)</f>
        <v>0</v>
      </c>
      <c r="E182" s="77">
        <f>SUM(E181)</f>
        <v>0</v>
      </c>
    </row>
    <row r="183" spans="1:5" ht="15.75" thickBot="1" x14ac:dyDescent="0.3">
      <c r="A183" s="34" t="s">
        <v>134</v>
      </c>
      <c r="B183" s="35" t="s">
        <v>135</v>
      </c>
      <c r="C183" s="35"/>
      <c r="D183" s="36">
        <f>D191</f>
        <v>4516703.6800000006</v>
      </c>
      <c r="E183" s="42">
        <v>0</v>
      </c>
    </row>
    <row r="184" spans="1:5" x14ac:dyDescent="0.25">
      <c r="A184" s="100">
        <v>1</v>
      </c>
      <c r="B184" s="101" t="s">
        <v>136</v>
      </c>
      <c r="C184" s="101"/>
      <c r="D184" s="102">
        <v>1000000</v>
      </c>
      <c r="E184" s="103">
        <v>0</v>
      </c>
    </row>
    <row r="185" spans="1:5" x14ac:dyDescent="0.25">
      <c r="A185" s="94">
        <v>2</v>
      </c>
      <c r="B185" s="7" t="s">
        <v>136</v>
      </c>
      <c r="C185" s="7"/>
      <c r="D185" s="8">
        <v>3374</v>
      </c>
      <c r="E185" s="28">
        <v>0</v>
      </c>
    </row>
    <row r="186" spans="1:5" x14ac:dyDescent="0.25">
      <c r="A186" s="6">
        <v>3</v>
      </c>
      <c r="B186" s="7" t="s">
        <v>137</v>
      </c>
      <c r="C186" s="7"/>
      <c r="D186" s="8">
        <v>60000</v>
      </c>
      <c r="E186" s="28">
        <v>0</v>
      </c>
    </row>
    <row r="187" spans="1:5" x14ac:dyDescent="0.25">
      <c r="A187" s="6">
        <v>5</v>
      </c>
      <c r="B187" s="7" t="s">
        <v>138</v>
      </c>
      <c r="C187" s="7"/>
      <c r="D187" s="8">
        <v>3300421</v>
      </c>
      <c r="E187" s="28">
        <v>0</v>
      </c>
    </row>
    <row r="188" spans="1:5" x14ac:dyDescent="0.25">
      <c r="A188" s="94">
        <v>8</v>
      </c>
      <c r="B188" s="7" t="s">
        <v>139</v>
      </c>
      <c r="C188" s="7"/>
      <c r="D188" s="8">
        <v>5808.12</v>
      </c>
      <c r="E188" s="28">
        <v>0</v>
      </c>
    </row>
    <row r="189" spans="1:5" x14ac:dyDescent="0.25">
      <c r="A189" s="6">
        <v>9</v>
      </c>
      <c r="B189" s="7" t="s">
        <v>140</v>
      </c>
      <c r="C189" s="7"/>
      <c r="D189" s="8">
        <v>125065.48</v>
      </c>
      <c r="E189" s="28">
        <v>0</v>
      </c>
    </row>
    <row r="190" spans="1:5" ht="15.75" thickBot="1" x14ac:dyDescent="0.3">
      <c r="A190" s="94">
        <v>10</v>
      </c>
      <c r="B190" s="7" t="s">
        <v>140</v>
      </c>
      <c r="C190" s="31"/>
      <c r="D190" s="32">
        <v>22035.08</v>
      </c>
      <c r="E190" s="55">
        <v>0</v>
      </c>
    </row>
    <row r="191" spans="1:5" ht="15.75" thickBot="1" x14ac:dyDescent="0.3">
      <c r="A191" s="110">
        <v>1</v>
      </c>
      <c r="B191" s="92" t="s">
        <v>141</v>
      </c>
      <c r="C191" s="92"/>
      <c r="D191" s="111">
        <f>SUM(D184:D190)</f>
        <v>4516703.6800000006</v>
      </c>
      <c r="E191" s="112">
        <f>SUM(E184:E189)</f>
        <v>0</v>
      </c>
    </row>
    <row r="192" spans="1:5" ht="15.75" thickBot="1" x14ac:dyDescent="0.3">
      <c r="A192" s="34" t="s">
        <v>142</v>
      </c>
      <c r="B192" s="35" t="s">
        <v>143</v>
      </c>
      <c r="C192" s="35"/>
      <c r="D192" s="36"/>
      <c r="E192" s="42"/>
    </row>
    <row r="193" spans="1:5" x14ac:dyDescent="0.25">
      <c r="A193" s="6">
        <v>1</v>
      </c>
      <c r="B193" s="7" t="s">
        <v>144</v>
      </c>
      <c r="C193" s="7"/>
      <c r="D193" s="118">
        <f>D141-D4</f>
        <v>294925.71000000089</v>
      </c>
      <c r="E193" s="118">
        <f>E141-E4</f>
        <v>898.35000000000582</v>
      </c>
    </row>
    <row r="194" spans="1:5" x14ac:dyDescent="0.25">
      <c r="A194" s="17">
        <v>2</v>
      </c>
      <c r="B194" s="7" t="s">
        <v>145</v>
      </c>
      <c r="C194" s="18"/>
      <c r="D194" s="113">
        <v>0</v>
      </c>
      <c r="E194" s="114">
        <v>0</v>
      </c>
    </row>
    <row r="195" spans="1:5" ht="15.75" thickBot="1" x14ac:dyDescent="0.3">
      <c r="A195" s="30">
        <v>2</v>
      </c>
      <c r="B195" s="115" t="s">
        <v>146</v>
      </c>
      <c r="C195" s="31"/>
      <c r="D195" s="32">
        <v>0</v>
      </c>
      <c r="E195" s="55">
        <v>0</v>
      </c>
    </row>
    <row r="196" spans="1:5" ht="15.75" thickBot="1" x14ac:dyDescent="0.3">
      <c r="A196" s="116"/>
      <c r="B196" s="56"/>
      <c r="C196" s="56"/>
      <c r="D196" s="56"/>
      <c r="E196" s="117"/>
    </row>
    <row r="197" spans="1:5" ht="15.75" thickBot="1" x14ac:dyDescent="0.3">
      <c r="A197" s="34" t="s">
        <v>6</v>
      </c>
      <c r="B197" s="35" t="s">
        <v>147</v>
      </c>
      <c r="C197" s="35"/>
      <c r="D197" s="36"/>
      <c r="E197" s="43"/>
    </row>
    <row r="198" spans="1:5" x14ac:dyDescent="0.25">
      <c r="A198" s="90" t="s">
        <v>6</v>
      </c>
      <c r="B198" s="61" t="s">
        <v>148</v>
      </c>
      <c r="C198" s="61"/>
      <c r="D198" s="62">
        <f>D199+D200</f>
        <v>0</v>
      </c>
      <c r="E198" s="63">
        <f>E199</f>
        <v>0</v>
      </c>
    </row>
    <row r="199" spans="1:5" x14ac:dyDescent="0.25">
      <c r="A199" s="6">
        <v>1</v>
      </c>
      <c r="B199" s="7" t="s">
        <v>149</v>
      </c>
      <c r="C199" s="7"/>
      <c r="D199" s="8">
        <v>0</v>
      </c>
      <c r="E199" s="9">
        <v>0</v>
      </c>
    </row>
    <row r="200" spans="1:5" ht="15.75" thickBot="1" x14ac:dyDescent="0.3">
      <c r="A200" s="6">
        <v>2</v>
      </c>
      <c r="B200" s="7" t="s">
        <v>150</v>
      </c>
      <c r="C200" s="7"/>
      <c r="D200" s="8">
        <v>0</v>
      </c>
      <c r="E200" s="9">
        <v>0</v>
      </c>
    </row>
    <row r="201" spans="1:5" ht="15.75" thickBot="1" x14ac:dyDescent="0.3">
      <c r="A201" s="91" t="s">
        <v>97</v>
      </c>
      <c r="B201" s="92" t="s">
        <v>151</v>
      </c>
      <c r="C201" s="92"/>
      <c r="D201" s="93">
        <f>D202+D203+D204+D205+D206</f>
        <v>870678.4800000001</v>
      </c>
      <c r="E201" s="98">
        <f>SUM(E199:E200)</f>
        <v>0</v>
      </c>
    </row>
    <row r="202" spans="1:5" x14ac:dyDescent="0.25">
      <c r="A202" s="6">
        <v>1</v>
      </c>
      <c r="B202" s="7" t="s">
        <v>152</v>
      </c>
      <c r="C202" s="7"/>
      <c r="D202" s="8">
        <v>80000</v>
      </c>
      <c r="E202" s="29" t="s">
        <v>38</v>
      </c>
    </row>
    <row r="203" spans="1:5" x14ac:dyDescent="0.25">
      <c r="A203" s="6">
        <v>2</v>
      </c>
      <c r="B203" s="7" t="s">
        <v>153</v>
      </c>
      <c r="C203" s="7"/>
      <c r="D203" s="8">
        <v>71793.97</v>
      </c>
      <c r="E203" s="29" t="s">
        <v>38</v>
      </c>
    </row>
    <row r="204" spans="1:5" x14ac:dyDescent="0.25">
      <c r="A204" s="6">
        <v>2</v>
      </c>
      <c r="B204" s="7" t="s">
        <v>154</v>
      </c>
      <c r="C204" s="7"/>
      <c r="D204" s="8">
        <v>511667.29</v>
      </c>
      <c r="E204" s="29" t="s">
        <v>38</v>
      </c>
    </row>
    <row r="205" spans="1:5" ht="15.75" thickBot="1" x14ac:dyDescent="0.3">
      <c r="A205" s="30">
        <v>3</v>
      </c>
      <c r="B205" s="31" t="s">
        <v>155</v>
      </c>
      <c r="C205" s="31"/>
      <c r="D205" s="32">
        <v>37574.300000000003</v>
      </c>
      <c r="E205" s="33" t="s">
        <v>38</v>
      </c>
    </row>
    <row r="206" spans="1:5" ht="15.75" thickBot="1" x14ac:dyDescent="0.3">
      <c r="A206" s="119">
        <v>4</v>
      </c>
      <c r="B206" s="115" t="s">
        <v>156</v>
      </c>
      <c r="C206" s="115"/>
      <c r="D206" s="120">
        <v>169642.92</v>
      </c>
      <c r="E206" s="121" t="s">
        <v>38</v>
      </c>
    </row>
    <row r="207" spans="1:5" x14ac:dyDescent="0.25">
      <c r="A207" s="56"/>
      <c r="B207" s="56"/>
      <c r="C207" s="56"/>
      <c r="D207" s="57"/>
      <c r="E207" s="58"/>
    </row>
    <row r="208" spans="1:5" x14ac:dyDescent="0.25">
      <c r="A208" s="2" t="s">
        <v>157</v>
      </c>
      <c r="B208" s="2"/>
      <c r="C208" s="2"/>
      <c r="D208" s="2"/>
      <c r="E208" s="2"/>
    </row>
    <row r="209" spans="1:5" x14ac:dyDescent="0.25">
      <c r="A209" s="2"/>
      <c r="B209" s="2"/>
      <c r="C209" s="2"/>
      <c r="D209" s="2"/>
      <c r="E209" s="2"/>
    </row>
    <row r="210" spans="1:5" x14ac:dyDescent="0.25">
      <c r="A210" s="2" t="s">
        <v>158</v>
      </c>
      <c r="B210" s="2"/>
      <c r="C210" s="2"/>
      <c r="D210" s="2"/>
      <c r="E210" s="2"/>
    </row>
    <row r="211" spans="1:5" x14ac:dyDescent="0.25">
      <c r="A211" s="2"/>
      <c r="B211" s="2"/>
      <c r="C211" s="2"/>
      <c r="D211" s="2"/>
      <c r="E211" s="2"/>
    </row>
    <row r="212" spans="1:5" x14ac:dyDescent="0.25">
      <c r="A212" s="2" t="s">
        <v>159</v>
      </c>
      <c r="B212" s="2"/>
      <c r="C212" s="2"/>
      <c r="D212" s="2"/>
      <c r="E212" s="2"/>
    </row>
    <row r="213" spans="1:5" s="59" customFormat="1" x14ac:dyDescent="0.25">
      <c r="A213" s="5" t="s">
        <v>160</v>
      </c>
      <c r="B213" s="5"/>
      <c r="C213" s="5"/>
      <c r="D213" s="5"/>
      <c r="E213" s="5"/>
    </row>
    <row r="214" spans="1:5" x14ac:dyDescent="0.25">
      <c r="A214" s="2">
        <v>2</v>
      </c>
      <c r="B214" s="2" t="s">
        <v>161</v>
      </c>
    </row>
    <row r="215" spans="1:5" x14ac:dyDescent="0.25">
      <c r="A215" s="2">
        <v>3</v>
      </c>
      <c r="B215" s="2" t="s">
        <v>162</v>
      </c>
    </row>
    <row r="216" spans="1:5" x14ac:dyDescent="0.25">
      <c r="A216" s="2">
        <v>4</v>
      </c>
      <c r="B216" s="2" t="s">
        <v>163</v>
      </c>
    </row>
    <row r="217" spans="1:5" x14ac:dyDescent="0.25">
      <c r="A217" s="2">
        <v>5</v>
      </c>
      <c r="B217" s="2" t="s">
        <v>164</v>
      </c>
    </row>
    <row r="218" spans="1:5" x14ac:dyDescent="0.25">
      <c r="A218" s="2">
        <v>6</v>
      </c>
      <c r="B218" s="2" t="s">
        <v>165</v>
      </c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9" scale="85" orientation="portrait" horizontalDpi="300" verticalDpi="300" r:id="rId1"/>
  <headerFooter>
    <oddHeader>&amp;CZákladní škola  a Mateřská škola Dolní Vilémovice
Výroční zpráva 2018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2006-10-17T13:37:20Z</dcterms:created>
  <dcterms:modified xsi:type="dcterms:W3CDTF">2019-04-29T10:13:38Z</dcterms:modified>
</cp:coreProperties>
</file>